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FRR\"/>
    </mc:Choice>
  </mc:AlternateContent>
  <xr:revisionPtr revIDLastSave="0" documentId="13_ncr:1_{D5134881-9A6B-40A5-8093-1DAB91B75C77}" xr6:coauthVersionLast="47" xr6:coauthVersionMax="47" xr10:uidLastSave="{00000000-0000-0000-0000-000000000000}"/>
  <bookViews>
    <workbookView xWindow="-108" yWindow="-108" windowWidth="23256" windowHeight="12456" firstSheet="5" activeTab="7" xr2:uid="{DCE232E4-2BDC-44C2-B946-56E75CE4A933}"/>
  </bookViews>
  <sheets>
    <sheet name="Directives" sheetId="5" r:id="rId1"/>
    <sheet name=" Budget - Bilan" sheetId="1" r:id="rId2"/>
    <sheet name="Détails Municipalités" sheetId="3" r:id="rId3"/>
    <sheet name="Détails Organismes" sheetId="4" r:id="rId4"/>
    <sheet name="Calcul déplacements" sheetId="6" r:id="rId5"/>
    <sheet name="Calcul honoraires et dépenses" sheetId="8" r:id="rId6"/>
    <sheet name="Calcul Salaire et charges" sheetId="9" r:id="rId7"/>
    <sheet name="Détails salaires et charges" sheetId="7" r:id="rId8"/>
    <sheet name="Listes référence" sheetId="2" r:id="rId9"/>
    <sheet name="XYZ" sheetId="10" r:id="rId10"/>
    <sheet name="Feuil2" sheetId="11" r:id="rId11"/>
  </sheets>
  <definedNames>
    <definedName name="_xlnm.Print_Area" localSheetId="1">' Budget - Bilan'!$A$1:$G$84</definedName>
    <definedName name="_xlnm.Print_Area" localSheetId="4">'Calcul déplacements'!$A$1:$J$43</definedName>
    <definedName name="_xlnm.Print_Area" localSheetId="2">'Détails Municipalités'!$B$1:$L$76</definedName>
    <definedName name="_xlnm.Print_Area" localSheetId="3">'Détails Organismes'!$B$1:$L$76</definedName>
    <definedName name="_xlnm.Print_Area" localSheetId="0">Directives!$A$1:$B$51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7" l="1"/>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K64" i="7"/>
  <c r="K6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76" i="4"/>
  <c r="K75" i="4"/>
  <c r="J75" i="4"/>
  <c r="L75" i="4" s="1"/>
  <c r="K74" i="4"/>
  <c r="J74" i="4"/>
  <c r="L74" i="4" s="1"/>
  <c r="L73" i="4"/>
  <c r="K73" i="4"/>
  <c r="J73" i="4"/>
  <c r="L72" i="4"/>
  <c r="K72" i="4"/>
  <c r="J72" i="4"/>
  <c r="K71" i="4"/>
  <c r="J71" i="4"/>
  <c r="L71" i="4" s="1"/>
  <c r="L70" i="4"/>
  <c r="K70" i="4"/>
  <c r="J70" i="4"/>
  <c r="K69" i="4"/>
  <c r="J69" i="4"/>
  <c r="L69" i="4" s="1"/>
  <c r="K68" i="4"/>
  <c r="J68" i="4"/>
  <c r="L68" i="4" s="1"/>
  <c r="K67" i="4"/>
  <c r="J67" i="4"/>
  <c r="L67" i="4" s="1"/>
  <c r="K66" i="4"/>
  <c r="J66" i="4"/>
  <c r="L66" i="4" s="1"/>
  <c r="L65" i="4"/>
  <c r="K65" i="4"/>
  <c r="J65" i="4"/>
  <c r="L64" i="4"/>
  <c r="K64" i="4"/>
  <c r="J64" i="4"/>
  <c r="K63" i="4"/>
  <c r="K76" i="4" s="1"/>
  <c r="J63" i="4"/>
  <c r="J76" i="4" s="1"/>
  <c r="D76" i="4"/>
  <c r="C76" i="4"/>
  <c r="E75" i="4"/>
  <c r="D75" i="4"/>
  <c r="F75" i="4" s="1"/>
  <c r="E74" i="4"/>
  <c r="D74" i="4"/>
  <c r="F74" i="4" s="1"/>
  <c r="F73" i="4"/>
  <c r="E73" i="4"/>
  <c r="D73" i="4"/>
  <c r="F72" i="4"/>
  <c r="E72" i="4"/>
  <c r="D72" i="4"/>
  <c r="E71" i="4"/>
  <c r="D71" i="4"/>
  <c r="F71" i="4" s="1"/>
  <c r="E70" i="4"/>
  <c r="D70" i="4"/>
  <c r="F70" i="4" s="1"/>
  <c r="F69" i="4"/>
  <c r="E69" i="4"/>
  <c r="D69" i="4"/>
  <c r="F68" i="4"/>
  <c r="E68" i="4"/>
  <c r="D68" i="4"/>
  <c r="E67" i="4"/>
  <c r="D67" i="4"/>
  <c r="F67" i="4" s="1"/>
  <c r="E66" i="4"/>
  <c r="D66" i="4"/>
  <c r="F66" i="4" s="1"/>
  <c r="F65" i="4"/>
  <c r="E65" i="4"/>
  <c r="D65" i="4"/>
  <c r="F64" i="4"/>
  <c r="E64" i="4"/>
  <c r="D64" i="4"/>
  <c r="E63" i="4"/>
  <c r="E76" i="4" s="1"/>
  <c r="D63" i="4"/>
  <c r="F63" i="4" s="1"/>
  <c r="I58" i="4"/>
  <c r="K57" i="4"/>
  <c r="J57" i="4"/>
  <c r="L57" i="4" s="1"/>
  <c r="L56" i="4"/>
  <c r="K56" i="4"/>
  <c r="J56" i="4"/>
  <c r="K55" i="4"/>
  <c r="J55" i="4"/>
  <c r="L55" i="4" s="1"/>
  <c r="K54" i="4"/>
  <c r="J54" i="4"/>
  <c r="L54" i="4" s="1"/>
  <c r="L53" i="4"/>
  <c r="K53" i="4"/>
  <c r="J53" i="4"/>
  <c r="L52" i="4"/>
  <c r="K52" i="4"/>
  <c r="J52" i="4"/>
  <c r="K51" i="4"/>
  <c r="J51" i="4"/>
  <c r="L51" i="4" s="1"/>
  <c r="K50" i="4"/>
  <c r="J50" i="4"/>
  <c r="L50" i="4" s="1"/>
  <c r="K49" i="4"/>
  <c r="J49" i="4"/>
  <c r="L49" i="4" s="1"/>
  <c r="L48" i="4"/>
  <c r="K48" i="4"/>
  <c r="J48" i="4"/>
  <c r="K47" i="4"/>
  <c r="J47" i="4"/>
  <c r="L47" i="4" s="1"/>
  <c r="K46" i="4"/>
  <c r="J46" i="4"/>
  <c r="L46" i="4" s="1"/>
  <c r="L45" i="4"/>
  <c r="K45" i="4"/>
  <c r="K58" i="4" s="1"/>
  <c r="J45" i="4"/>
  <c r="J58" i="4" s="1"/>
  <c r="C58" i="4"/>
  <c r="E57" i="4"/>
  <c r="D57" i="4"/>
  <c r="F57" i="4" s="1"/>
  <c r="E56" i="4"/>
  <c r="D56" i="4"/>
  <c r="F56" i="4" s="1"/>
  <c r="F55" i="4"/>
  <c r="E55" i="4"/>
  <c r="D55" i="4"/>
  <c r="F54" i="4"/>
  <c r="E54" i="4"/>
  <c r="D54" i="4"/>
  <c r="E53" i="4"/>
  <c r="D53" i="4"/>
  <c r="F53" i="4" s="1"/>
  <c r="F52" i="4"/>
  <c r="E52" i="4"/>
  <c r="D52" i="4"/>
  <c r="E51" i="4"/>
  <c r="D51" i="4"/>
  <c r="F51" i="4" s="1"/>
  <c r="E50" i="4"/>
  <c r="D50" i="4"/>
  <c r="F50" i="4" s="1"/>
  <c r="E49" i="4"/>
  <c r="D49" i="4"/>
  <c r="F49" i="4" s="1"/>
  <c r="E48" i="4"/>
  <c r="D48" i="4"/>
  <c r="F48" i="4" s="1"/>
  <c r="F47" i="4"/>
  <c r="E47" i="4"/>
  <c r="E58" i="4" s="1"/>
  <c r="D47" i="4"/>
  <c r="F46" i="4"/>
  <c r="E46" i="4"/>
  <c r="D46" i="4"/>
  <c r="E45" i="4"/>
  <c r="D45" i="4"/>
  <c r="D58" i="4" s="1"/>
  <c r="I40" i="4"/>
  <c r="K39" i="4"/>
  <c r="J39" i="4"/>
  <c r="L39" i="4" s="1"/>
  <c r="K38" i="4"/>
  <c r="J38" i="4"/>
  <c r="L38" i="4" s="1"/>
  <c r="L37" i="4"/>
  <c r="K37" i="4"/>
  <c r="J37" i="4"/>
  <c r="L36" i="4"/>
  <c r="K36" i="4"/>
  <c r="J36" i="4"/>
  <c r="K35" i="4"/>
  <c r="J35" i="4"/>
  <c r="L35" i="4" s="1"/>
  <c r="K34" i="4"/>
  <c r="J34" i="4"/>
  <c r="L34" i="4" s="1"/>
  <c r="L33" i="4"/>
  <c r="K33" i="4"/>
  <c r="J33" i="4"/>
  <c r="L32" i="4"/>
  <c r="K32" i="4"/>
  <c r="J32" i="4"/>
  <c r="K31" i="4"/>
  <c r="J31" i="4"/>
  <c r="L31" i="4" s="1"/>
  <c r="K30" i="4"/>
  <c r="J30" i="4"/>
  <c r="L30" i="4" s="1"/>
  <c r="L29" i="4"/>
  <c r="K29" i="4"/>
  <c r="J29" i="4"/>
  <c r="L28" i="4"/>
  <c r="K28" i="4"/>
  <c r="J28" i="4"/>
  <c r="K27" i="4"/>
  <c r="K40" i="4" s="1"/>
  <c r="J27" i="4"/>
  <c r="L27" i="4" s="1"/>
  <c r="C40" i="4"/>
  <c r="F39" i="4"/>
  <c r="E39" i="4"/>
  <c r="D39" i="4"/>
  <c r="E38" i="4"/>
  <c r="D38" i="4"/>
  <c r="F38" i="4" s="1"/>
  <c r="F37" i="4"/>
  <c r="E37" i="4"/>
  <c r="D37" i="4"/>
  <c r="E36" i="4"/>
  <c r="D36" i="4"/>
  <c r="F36" i="4" s="1"/>
  <c r="E35" i="4"/>
  <c r="D35" i="4"/>
  <c r="F35" i="4" s="1"/>
  <c r="E34" i="4"/>
  <c r="D34" i="4"/>
  <c r="F34" i="4" s="1"/>
  <c r="E33" i="4"/>
  <c r="D33" i="4"/>
  <c r="F33" i="4" s="1"/>
  <c r="F32" i="4"/>
  <c r="E32" i="4"/>
  <c r="D32" i="4"/>
  <c r="F31" i="4"/>
  <c r="E31" i="4"/>
  <c r="D31" i="4"/>
  <c r="E30" i="4"/>
  <c r="D30" i="4"/>
  <c r="F30" i="4" s="1"/>
  <c r="F29" i="4"/>
  <c r="E29" i="4"/>
  <c r="D29" i="4"/>
  <c r="E28" i="4"/>
  <c r="D28" i="4"/>
  <c r="F28" i="4" s="1"/>
  <c r="E27" i="4"/>
  <c r="E40" i="4" s="1"/>
  <c r="D27" i="4"/>
  <c r="F27" i="4" s="1"/>
  <c r="I22" i="4"/>
  <c r="K21" i="4"/>
  <c r="J21" i="4"/>
  <c r="L21" i="4" s="1"/>
  <c r="K20" i="4"/>
  <c r="J20" i="4"/>
  <c r="L20" i="4" s="1"/>
  <c r="K19" i="4"/>
  <c r="J19" i="4"/>
  <c r="L19" i="4" s="1"/>
  <c r="L18" i="4"/>
  <c r="K18" i="4"/>
  <c r="J18" i="4"/>
  <c r="L17" i="4"/>
  <c r="K17" i="4"/>
  <c r="J17" i="4"/>
  <c r="K16" i="4"/>
  <c r="J16" i="4"/>
  <c r="L16" i="4" s="1"/>
  <c r="K15" i="4"/>
  <c r="J15" i="4"/>
  <c r="L15" i="4" s="1"/>
  <c r="L14" i="4"/>
  <c r="K14" i="4"/>
  <c r="J14" i="4"/>
  <c r="L13" i="4"/>
  <c r="K13" i="4"/>
  <c r="J13" i="4"/>
  <c r="K12" i="4"/>
  <c r="J12" i="4"/>
  <c r="L12" i="4" s="1"/>
  <c r="K11" i="4"/>
  <c r="J11" i="4"/>
  <c r="L11" i="4" s="1"/>
  <c r="L10" i="4"/>
  <c r="K10" i="4"/>
  <c r="J10" i="4"/>
  <c r="L9" i="4"/>
  <c r="K9" i="4"/>
  <c r="K22" i="4" s="1"/>
  <c r="J9" i="4"/>
  <c r="J22" i="4" s="1"/>
  <c r="E21" i="4"/>
  <c r="E20" i="4"/>
  <c r="E19" i="4"/>
  <c r="E18" i="4"/>
  <c r="E17" i="4"/>
  <c r="E16" i="4"/>
  <c r="E15" i="4"/>
  <c r="E14" i="4"/>
  <c r="E13" i="4"/>
  <c r="E12" i="4"/>
  <c r="E11" i="4"/>
  <c r="E10" i="4"/>
  <c r="E9" i="4"/>
  <c r="D22" i="4"/>
  <c r="D21" i="4"/>
  <c r="D20" i="4"/>
  <c r="D19" i="4"/>
  <c r="D18" i="4"/>
  <c r="D17" i="4"/>
  <c r="D16" i="4"/>
  <c r="D15" i="4"/>
  <c r="D14" i="4"/>
  <c r="D13" i="4"/>
  <c r="D12" i="4"/>
  <c r="D11" i="4"/>
  <c r="D10" i="4"/>
  <c r="D9" i="4"/>
  <c r="I76" i="3"/>
  <c r="K75" i="3"/>
  <c r="J75" i="3"/>
  <c r="L75" i="3" s="1"/>
  <c r="K74" i="3"/>
  <c r="J74" i="3"/>
  <c r="L74" i="3" s="1"/>
  <c r="K73" i="3"/>
  <c r="J73" i="3"/>
  <c r="L73" i="3" s="1"/>
  <c r="L72" i="3"/>
  <c r="K72" i="3"/>
  <c r="J72" i="3"/>
  <c r="L71" i="3"/>
  <c r="K71" i="3"/>
  <c r="J71" i="3"/>
  <c r="K70" i="3"/>
  <c r="J70" i="3"/>
  <c r="L70" i="3" s="1"/>
  <c r="L69" i="3"/>
  <c r="K69" i="3"/>
  <c r="J69" i="3"/>
  <c r="L68" i="3"/>
  <c r="K68" i="3"/>
  <c r="J68" i="3"/>
  <c r="K67" i="3"/>
  <c r="J67" i="3"/>
  <c r="L67" i="3" s="1"/>
  <c r="K66" i="3"/>
  <c r="J66" i="3"/>
  <c r="L66" i="3" s="1"/>
  <c r="K65" i="3"/>
  <c r="J65" i="3"/>
  <c r="L65" i="3" s="1"/>
  <c r="L64" i="3"/>
  <c r="K64" i="3"/>
  <c r="J64" i="3"/>
  <c r="L63" i="3"/>
  <c r="K63" i="3"/>
  <c r="K76" i="3" s="1"/>
  <c r="J63" i="3"/>
  <c r="J76" i="3" s="1"/>
  <c r="C76" i="3"/>
  <c r="E75" i="3"/>
  <c r="D75" i="3"/>
  <c r="F75" i="3" s="1"/>
  <c r="E74" i="3"/>
  <c r="D74" i="3"/>
  <c r="F74" i="3" s="1"/>
  <c r="E73" i="3"/>
  <c r="D73" i="3"/>
  <c r="F73" i="3" s="1"/>
  <c r="F72" i="3"/>
  <c r="E72" i="3"/>
  <c r="D72" i="3"/>
  <c r="F71" i="3"/>
  <c r="E71" i="3"/>
  <c r="D71" i="3"/>
  <c r="E70" i="3"/>
  <c r="D70" i="3"/>
  <c r="F70" i="3" s="1"/>
  <c r="F69" i="3"/>
  <c r="E69" i="3"/>
  <c r="D69" i="3"/>
  <c r="F68" i="3"/>
  <c r="E68" i="3"/>
  <c r="D68" i="3"/>
  <c r="E67" i="3"/>
  <c r="D67" i="3"/>
  <c r="F67" i="3" s="1"/>
  <c r="E66" i="3"/>
  <c r="D66" i="3"/>
  <c r="F66" i="3" s="1"/>
  <c r="E65" i="3"/>
  <c r="D65" i="3"/>
  <c r="F65" i="3" s="1"/>
  <c r="F64" i="3"/>
  <c r="E64" i="3"/>
  <c r="D64" i="3"/>
  <c r="F63" i="3"/>
  <c r="F76" i="3" s="1"/>
  <c r="E63" i="3"/>
  <c r="E76" i="3" s="1"/>
  <c r="D63" i="3"/>
  <c r="D76" i="3" s="1"/>
  <c r="I58" i="3"/>
  <c r="K57" i="3"/>
  <c r="J57" i="3"/>
  <c r="L57" i="3" s="1"/>
  <c r="L56" i="3"/>
  <c r="K56" i="3"/>
  <c r="J56" i="3"/>
  <c r="K55" i="3"/>
  <c r="J55" i="3"/>
  <c r="L55" i="3" s="1"/>
  <c r="K54" i="3"/>
  <c r="J54" i="3"/>
  <c r="L54" i="3" s="1"/>
  <c r="K53" i="3"/>
  <c r="J53" i="3"/>
  <c r="L53" i="3" s="1"/>
  <c r="K52" i="3"/>
  <c r="J52" i="3"/>
  <c r="L52" i="3" s="1"/>
  <c r="L51" i="3"/>
  <c r="K51" i="3"/>
  <c r="J51" i="3"/>
  <c r="K50" i="3"/>
  <c r="J50" i="3"/>
  <c r="L50" i="3" s="1"/>
  <c r="K49" i="3"/>
  <c r="J49" i="3"/>
  <c r="L49" i="3" s="1"/>
  <c r="L48" i="3"/>
  <c r="K48" i="3"/>
  <c r="J48" i="3"/>
  <c r="K47" i="3"/>
  <c r="J47" i="3"/>
  <c r="L47" i="3" s="1"/>
  <c r="K46" i="3"/>
  <c r="J46" i="3"/>
  <c r="L46" i="3" s="1"/>
  <c r="K45" i="3"/>
  <c r="K58" i="3" s="1"/>
  <c r="J45" i="3"/>
  <c r="L45" i="3" s="1"/>
  <c r="C58" i="3"/>
  <c r="E57" i="3"/>
  <c r="D57" i="3"/>
  <c r="F57" i="3" s="1"/>
  <c r="E56" i="3"/>
  <c r="D56" i="3"/>
  <c r="F56" i="3" s="1"/>
  <c r="E55" i="3"/>
  <c r="D55" i="3"/>
  <c r="F55" i="3" s="1"/>
  <c r="F54" i="3"/>
  <c r="E54" i="3"/>
  <c r="D54" i="3"/>
  <c r="F53" i="3"/>
  <c r="E53" i="3"/>
  <c r="D53" i="3"/>
  <c r="E52" i="3"/>
  <c r="D52" i="3"/>
  <c r="F52" i="3" s="1"/>
  <c r="F51" i="3"/>
  <c r="E51" i="3"/>
  <c r="D51" i="3"/>
  <c r="F50" i="3"/>
  <c r="E50" i="3"/>
  <c r="D50" i="3"/>
  <c r="E49" i="3"/>
  <c r="D49" i="3"/>
  <c r="F49" i="3" s="1"/>
  <c r="E48" i="3"/>
  <c r="D48" i="3"/>
  <c r="F48" i="3" s="1"/>
  <c r="E47" i="3"/>
  <c r="D47" i="3"/>
  <c r="F47" i="3" s="1"/>
  <c r="F46" i="3"/>
  <c r="E46" i="3"/>
  <c r="D46" i="3"/>
  <c r="F45" i="3"/>
  <c r="E45" i="3"/>
  <c r="E58" i="3" s="1"/>
  <c r="D45" i="3"/>
  <c r="D58" i="3" s="1"/>
  <c r="I40" i="3"/>
  <c r="L39" i="3"/>
  <c r="K39" i="3"/>
  <c r="J39" i="3"/>
  <c r="K38" i="3"/>
  <c r="J38" i="3"/>
  <c r="L38" i="3" s="1"/>
  <c r="L37" i="3"/>
  <c r="K37" i="3"/>
  <c r="J37" i="3"/>
  <c r="K36" i="3"/>
  <c r="J36" i="3"/>
  <c r="L36" i="3" s="1"/>
  <c r="K35" i="3"/>
  <c r="J35" i="3"/>
  <c r="L35" i="3" s="1"/>
  <c r="K34" i="3"/>
  <c r="J34" i="3"/>
  <c r="L34" i="3" s="1"/>
  <c r="K33" i="3"/>
  <c r="J33" i="3"/>
  <c r="L33" i="3" s="1"/>
  <c r="L32" i="3"/>
  <c r="K32" i="3"/>
  <c r="J32" i="3"/>
  <c r="L31" i="3"/>
  <c r="K31" i="3"/>
  <c r="J31" i="3"/>
  <c r="K30" i="3"/>
  <c r="J30" i="3"/>
  <c r="L30" i="3" s="1"/>
  <c r="L29" i="3"/>
  <c r="K29" i="3"/>
  <c r="J29" i="3"/>
  <c r="K28" i="3"/>
  <c r="J28" i="3"/>
  <c r="L28" i="3" s="1"/>
  <c r="K27" i="3"/>
  <c r="K40" i="3" s="1"/>
  <c r="J27" i="3"/>
  <c r="J40" i="3" s="1"/>
  <c r="C40" i="3"/>
  <c r="E39" i="3"/>
  <c r="D39" i="3"/>
  <c r="F39" i="3" s="1"/>
  <c r="E38" i="3"/>
  <c r="D38" i="3"/>
  <c r="F38" i="3" s="1"/>
  <c r="F37" i="3"/>
  <c r="E37" i="3"/>
  <c r="D37" i="3"/>
  <c r="F36" i="3"/>
  <c r="E36" i="3"/>
  <c r="D36" i="3"/>
  <c r="E35" i="3"/>
  <c r="D35" i="3"/>
  <c r="F35" i="3" s="1"/>
  <c r="E34" i="3"/>
  <c r="D34" i="3"/>
  <c r="F34" i="3" s="1"/>
  <c r="F33" i="3"/>
  <c r="E33" i="3"/>
  <c r="D33" i="3"/>
  <c r="F32" i="3"/>
  <c r="E32" i="3"/>
  <c r="D32" i="3"/>
  <c r="E31" i="3"/>
  <c r="D31" i="3"/>
  <c r="F31" i="3" s="1"/>
  <c r="E30" i="3"/>
  <c r="D30" i="3"/>
  <c r="F30" i="3" s="1"/>
  <c r="F29" i="3"/>
  <c r="E29" i="3"/>
  <c r="D29" i="3"/>
  <c r="F28" i="3"/>
  <c r="E28" i="3"/>
  <c r="D28" i="3"/>
  <c r="E27" i="3"/>
  <c r="E40" i="3" s="1"/>
  <c r="D27" i="3"/>
  <c r="F27" i="3" s="1"/>
  <c r="I22" i="3"/>
  <c r="K21" i="3"/>
  <c r="J21" i="3"/>
  <c r="L21" i="3" s="1"/>
  <c r="L20" i="3"/>
  <c r="K20" i="3"/>
  <c r="J20" i="3"/>
  <c r="K19" i="3"/>
  <c r="J19" i="3"/>
  <c r="L19" i="3" s="1"/>
  <c r="K18" i="3"/>
  <c r="J18" i="3"/>
  <c r="L18" i="3" s="1"/>
  <c r="K17" i="3"/>
  <c r="J17" i="3"/>
  <c r="L17" i="3" s="1"/>
  <c r="K16" i="3"/>
  <c r="J16" i="3"/>
  <c r="L16" i="3" s="1"/>
  <c r="L15" i="3"/>
  <c r="K15" i="3"/>
  <c r="J15" i="3"/>
  <c r="K14" i="3"/>
  <c r="J14" i="3"/>
  <c r="L14" i="3" s="1"/>
  <c r="K13" i="3"/>
  <c r="J13" i="3"/>
  <c r="L13" i="3" s="1"/>
  <c r="L12" i="3"/>
  <c r="K12" i="3"/>
  <c r="J12" i="3"/>
  <c r="K11" i="3"/>
  <c r="J11" i="3"/>
  <c r="L11" i="3" s="1"/>
  <c r="K10" i="3"/>
  <c r="J10" i="3"/>
  <c r="L10" i="3" s="1"/>
  <c r="K9" i="3"/>
  <c r="K22" i="3" s="1"/>
  <c r="J9" i="3"/>
  <c r="L9" i="3" s="1"/>
  <c r="E21" i="3"/>
  <c r="E20" i="3"/>
  <c r="E19" i="3"/>
  <c r="E18" i="3"/>
  <c r="E17" i="3"/>
  <c r="E16" i="3"/>
  <c r="E15" i="3"/>
  <c r="E14" i="3"/>
  <c r="E13" i="3"/>
  <c r="E12" i="3"/>
  <c r="E11" i="3"/>
  <c r="E10" i="3"/>
  <c r="E9" i="3"/>
  <c r="E95" i="9"/>
  <c r="D95" i="9"/>
  <c r="K94" i="9"/>
  <c r="J94" i="9"/>
  <c r="H94" i="9"/>
  <c r="F94" i="9"/>
  <c r="E94" i="9"/>
  <c r="G94" i="9" s="1"/>
  <c r="K93" i="9"/>
  <c r="J93" i="9"/>
  <c r="H93" i="9"/>
  <c r="F93" i="9"/>
  <c r="E93" i="9"/>
  <c r="G93" i="9" s="1"/>
  <c r="K92" i="9"/>
  <c r="J92" i="9"/>
  <c r="H92" i="9"/>
  <c r="F92" i="9"/>
  <c r="E92" i="9"/>
  <c r="G92" i="9" s="1"/>
  <c r="K91" i="9"/>
  <c r="J91" i="9"/>
  <c r="H91" i="9"/>
  <c r="F91" i="9"/>
  <c r="E91" i="9"/>
  <c r="G91" i="9" s="1"/>
  <c r="K90" i="9"/>
  <c r="K95" i="9" s="1"/>
  <c r="J90" i="9"/>
  <c r="J95" i="9" s="1"/>
  <c r="H90" i="9"/>
  <c r="H95" i="9" s="1"/>
  <c r="F90" i="9"/>
  <c r="F95" i="9" s="1"/>
  <c r="E90" i="9"/>
  <c r="G90" i="9" s="1"/>
  <c r="I76" i="9"/>
  <c r="E76" i="9"/>
  <c r="D76" i="9"/>
  <c r="L75" i="9"/>
  <c r="K75" i="9"/>
  <c r="J75" i="9"/>
  <c r="I75" i="9"/>
  <c r="H75" i="9"/>
  <c r="F75" i="9"/>
  <c r="E75" i="9"/>
  <c r="G75" i="9" s="1"/>
  <c r="L74" i="9"/>
  <c r="K74" i="9"/>
  <c r="J74" i="9"/>
  <c r="I74" i="9"/>
  <c r="H74" i="9"/>
  <c r="F74" i="9"/>
  <c r="E74" i="9"/>
  <c r="G74" i="9" s="1"/>
  <c r="L73" i="9"/>
  <c r="K73" i="9"/>
  <c r="J73" i="9"/>
  <c r="I73" i="9"/>
  <c r="H73" i="9"/>
  <c r="F73" i="9"/>
  <c r="E73" i="9"/>
  <c r="G73" i="9" s="1"/>
  <c r="L72" i="9"/>
  <c r="K72" i="9"/>
  <c r="J72" i="9"/>
  <c r="I72" i="9"/>
  <c r="H72" i="9"/>
  <c r="F72" i="9"/>
  <c r="E72" i="9"/>
  <c r="G72" i="9" s="1"/>
  <c r="L71" i="9"/>
  <c r="L76" i="9" s="1"/>
  <c r="K71" i="9"/>
  <c r="K76" i="9" s="1"/>
  <c r="J71" i="9"/>
  <c r="J76" i="9" s="1"/>
  <c r="I71" i="9"/>
  <c r="H71" i="9"/>
  <c r="H76" i="9" s="1"/>
  <c r="F71" i="9"/>
  <c r="F76" i="9" s="1"/>
  <c r="E71" i="9"/>
  <c r="G71" i="9" s="1"/>
  <c r="D57" i="9"/>
  <c r="J56" i="9"/>
  <c r="H56" i="9"/>
  <c r="E56" i="9"/>
  <c r="G56" i="9" s="1"/>
  <c r="J55" i="9"/>
  <c r="H55" i="9"/>
  <c r="E55" i="9"/>
  <c r="G55" i="9" s="1"/>
  <c r="J54" i="9"/>
  <c r="H54" i="9"/>
  <c r="E54" i="9"/>
  <c r="G54" i="9" s="1"/>
  <c r="J53" i="9"/>
  <c r="H53" i="9"/>
  <c r="E53" i="9"/>
  <c r="G53" i="9" s="1"/>
  <c r="J52" i="9"/>
  <c r="J57" i="9" s="1"/>
  <c r="H52" i="9"/>
  <c r="H57" i="9" s="1"/>
  <c r="E52" i="9"/>
  <c r="G52" i="9" s="1"/>
  <c r="D38" i="9"/>
  <c r="J37" i="9"/>
  <c r="I37" i="9"/>
  <c r="H37" i="9"/>
  <c r="E37" i="9"/>
  <c r="G37" i="9" s="1"/>
  <c r="J36" i="9"/>
  <c r="I36" i="9"/>
  <c r="H36" i="9"/>
  <c r="E36" i="9"/>
  <c r="G36" i="9" s="1"/>
  <c r="J35" i="9"/>
  <c r="I35" i="9"/>
  <c r="H35" i="9"/>
  <c r="E35" i="9"/>
  <c r="G35" i="9" s="1"/>
  <c r="J34" i="9"/>
  <c r="I34" i="9"/>
  <c r="H34" i="9"/>
  <c r="E34" i="9"/>
  <c r="G34" i="9" s="1"/>
  <c r="J33" i="9"/>
  <c r="J38" i="9" s="1"/>
  <c r="I33" i="9"/>
  <c r="I38" i="9" s="1"/>
  <c r="H33" i="9"/>
  <c r="H38" i="9" s="1"/>
  <c r="E33" i="9"/>
  <c r="G33" i="9" s="1"/>
  <c r="G38" i="9" s="1"/>
  <c r="E18" i="9"/>
  <c r="K18" i="9" s="1"/>
  <c r="E17" i="9"/>
  <c r="J17" i="9" s="1"/>
  <c r="E16" i="9"/>
  <c r="J16" i="9" s="1"/>
  <c r="E15" i="9"/>
  <c r="G15" i="9" s="1"/>
  <c r="E14" i="9"/>
  <c r="I14" i="9" s="1"/>
  <c r="D19" i="9"/>
  <c r="D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F15" i="7" s="1"/>
  <c r="E14" i="7"/>
  <c r="L14" i="7" s="1"/>
  <c r="J20" i="8"/>
  <c r="I20" i="8"/>
  <c r="H20" i="8"/>
  <c r="G20" i="8"/>
  <c r="H37" i="8"/>
  <c r="G37" i="8"/>
  <c r="J34" i="8"/>
  <c r="I34" i="8"/>
  <c r="J27" i="8"/>
  <c r="I27" i="8"/>
  <c r="I37" i="8" s="1"/>
  <c r="J28" i="8"/>
  <c r="I28" i="8"/>
  <c r="J29" i="8"/>
  <c r="I29" i="8"/>
  <c r="J30" i="8"/>
  <c r="I30" i="8"/>
  <c r="J31" i="8"/>
  <c r="J37" i="8" s="1"/>
  <c r="I31" i="8"/>
  <c r="J32" i="8"/>
  <c r="I32" i="8"/>
  <c r="J33" i="8"/>
  <c r="I33" i="8"/>
  <c r="J35" i="8"/>
  <c r="I35" i="8"/>
  <c r="J36" i="8"/>
  <c r="I36" i="8"/>
  <c r="F68" i="1"/>
  <c r="L15" i="7" l="1"/>
  <c r="J15" i="7"/>
  <c r="K15" i="7"/>
  <c r="E66" i="7"/>
  <c r="H14" i="7"/>
  <c r="H66" i="7" s="1"/>
  <c r="J14" i="7"/>
  <c r="J66" i="7" s="1"/>
  <c r="G14" i="7"/>
  <c r="G66" i="7" s="1"/>
  <c r="I14" i="7"/>
  <c r="K14" i="7"/>
  <c r="F14" i="7"/>
  <c r="I66" i="7"/>
  <c r="L63" i="4"/>
  <c r="L76" i="4" s="1"/>
  <c r="F76" i="4"/>
  <c r="L58" i="4"/>
  <c r="F45" i="4"/>
  <c r="F58" i="4" s="1"/>
  <c r="L40" i="4"/>
  <c r="J40" i="4"/>
  <c r="F40" i="4"/>
  <c r="D40" i="4"/>
  <c r="L22" i="4"/>
  <c r="L76" i="3"/>
  <c r="L58" i="3"/>
  <c r="J58" i="3"/>
  <c r="F58" i="3"/>
  <c r="L27" i="3"/>
  <c r="L40" i="3" s="1"/>
  <c r="F40" i="3"/>
  <c r="D40" i="3"/>
  <c r="L22" i="3"/>
  <c r="J22" i="3"/>
  <c r="G95" i="9"/>
  <c r="I90" i="9"/>
  <c r="I91" i="9"/>
  <c r="I92" i="9"/>
  <c r="I93" i="9"/>
  <c r="I94" i="9"/>
  <c r="L90" i="9"/>
  <c r="L91" i="9"/>
  <c r="L92" i="9"/>
  <c r="L93" i="9"/>
  <c r="L94" i="9"/>
  <c r="G76" i="9"/>
  <c r="F77" i="9" s="1"/>
  <c r="F78" i="9" s="1"/>
  <c r="G57" i="9"/>
  <c r="I52" i="9"/>
  <c r="I53" i="9"/>
  <c r="I54" i="9"/>
  <c r="I55" i="9"/>
  <c r="I56" i="9"/>
  <c r="K52" i="9"/>
  <c r="K53" i="9"/>
  <c r="K54" i="9"/>
  <c r="K55" i="9"/>
  <c r="K56" i="9"/>
  <c r="L52" i="9"/>
  <c r="L53" i="9"/>
  <c r="L54" i="9"/>
  <c r="L55" i="9"/>
  <c r="L56" i="9"/>
  <c r="F52" i="9"/>
  <c r="F57" i="9" s="1"/>
  <c r="F53" i="9"/>
  <c r="F54" i="9"/>
  <c r="F55" i="9"/>
  <c r="F56" i="9"/>
  <c r="E57" i="9"/>
  <c r="K33" i="9"/>
  <c r="K34" i="9"/>
  <c r="K35" i="9"/>
  <c r="K36" i="9"/>
  <c r="K37" i="9"/>
  <c r="F15" i="9"/>
  <c r="L33" i="9"/>
  <c r="L34" i="9"/>
  <c r="L35" i="9"/>
  <c r="L36" i="9"/>
  <c r="L37" i="9"/>
  <c r="G17" i="9"/>
  <c r="F33" i="9"/>
  <c r="F34" i="9"/>
  <c r="F35" i="9"/>
  <c r="F36" i="9"/>
  <c r="F37" i="9"/>
  <c r="E38" i="9"/>
  <c r="H17" i="9"/>
  <c r="L18" i="9"/>
  <c r="G18" i="9"/>
  <c r="J18" i="9"/>
  <c r="G16" i="9"/>
  <c r="K16" i="9"/>
  <c r="L16" i="9"/>
  <c r="H16" i="9"/>
  <c r="I16" i="9"/>
  <c r="I17" i="9"/>
  <c r="I18" i="9"/>
  <c r="L17" i="9"/>
  <c r="H18" i="9"/>
  <c r="K17" i="9"/>
  <c r="G14" i="9"/>
  <c r="K15" i="9"/>
  <c r="H15" i="9"/>
  <c r="L15" i="9"/>
  <c r="I15" i="9"/>
  <c r="J15" i="9"/>
  <c r="H14" i="9"/>
  <c r="J14" i="9"/>
  <c r="K14" i="9"/>
  <c r="L14" i="9"/>
  <c r="F16" i="9"/>
  <c r="F17" i="9"/>
  <c r="F18" i="9"/>
  <c r="E19" i="9"/>
  <c r="F14" i="9"/>
  <c r="L66" i="7"/>
  <c r="F66" i="7"/>
  <c r="J22" i="8"/>
  <c r="J21" i="8"/>
  <c r="J39" i="6"/>
  <c r="I39" i="6"/>
  <c r="K66" i="7" l="1"/>
  <c r="F67" i="7" s="1"/>
  <c r="F68" i="7" s="1"/>
  <c r="J23" i="8"/>
  <c r="I95" i="9"/>
  <c r="L95" i="9"/>
  <c r="K57" i="9"/>
  <c r="F59" i="9"/>
  <c r="L57" i="9"/>
  <c r="I57" i="9"/>
  <c r="F58" i="9"/>
  <c r="L38" i="9"/>
  <c r="F38" i="9"/>
  <c r="K38" i="9"/>
  <c r="G19" i="9"/>
  <c r="H19" i="9"/>
  <c r="F19" i="9"/>
  <c r="I19" i="9"/>
  <c r="K19" i="9"/>
  <c r="L19" i="9"/>
  <c r="J19" i="9"/>
  <c r="H41" i="8"/>
  <c r="H40" i="8"/>
  <c r="F40" i="8"/>
  <c r="H43" i="8" s="1"/>
  <c r="F41" i="8"/>
  <c r="H44" i="8" s="1"/>
  <c r="I38" i="8"/>
  <c r="J40" i="6"/>
  <c r="A11" i="1"/>
  <c r="F11" i="3"/>
  <c r="F12" i="3"/>
  <c r="F13" i="3"/>
  <c r="F14" i="3"/>
  <c r="F15" i="3"/>
  <c r="F16" i="3"/>
  <c r="F17" i="3"/>
  <c r="F18" i="3"/>
  <c r="F19" i="3"/>
  <c r="F20" i="3"/>
  <c r="F21" i="3"/>
  <c r="D9" i="3"/>
  <c r="C22" i="3"/>
  <c r="C22" i="4"/>
  <c r="C4" i="4" s="1"/>
  <c r="F96" i="9" l="1"/>
  <c r="F97" i="9" s="1"/>
  <c r="F39" i="9"/>
  <c r="F40" i="9" s="1"/>
  <c r="F20" i="9"/>
  <c r="F21" i="9" s="1"/>
  <c r="E22" i="3"/>
  <c r="C4" i="3"/>
  <c r="E22" i="4"/>
  <c r="L4" i="4" s="1"/>
  <c r="F10" i="4"/>
  <c r="F11" i="4"/>
  <c r="F12" i="4"/>
  <c r="F13" i="4"/>
  <c r="F14" i="4"/>
  <c r="F15" i="4"/>
  <c r="F16" i="4"/>
  <c r="F17" i="4"/>
  <c r="F18" i="4"/>
  <c r="F19" i="4"/>
  <c r="F20" i="4"/>
  <c r="F21" i="4"/>
  <c r="L4" i="3" l="1"/>
  <c r="F9" i="4"/>
  <c r="F22" i="4" s="1"/>
  <c r="F4" i="4" s="1"/>
  <c r="I4" i="4" l="1"/>
  <c r="D16" i="3"/>
  <c r="D17" i="3"/>
  <c r="D18" i="3"/>
  <c r="D10" i="3"/>
  <c r="F10" i="3" s="1"/>
  <c r="D11" i="3"/>
  <c r="D12" i="3"/>
  <c r="D13" i="3"/>
  <c r="D14" i="3"/>
  <c r="D15" i="3"/>
  <c r="D19" i="3"/>
  <c r="D20" i="3"/>
  <c r="D21" i="3"/>
  <c r="F9" i="3" l="1"/>
  <c r="F22" i="3" s="1"/>
  <c r="D22" i="3"/>
  <c r="I4" i="3" s="1"/>
  <c r="A22" i="1"/>
  <c r="A78" i="1"/>
  <c r="D68" i="1"/>
  <c r="D78" i="1" s="1"/>
  <c r="D34" i="1"/>
  <c r="D20" i="1"/>
  <c r="C68" i="1"/>
  <c r="C20" i="1"/>
  <c r="C34" i="1"/>
  <c r="A12" i="1"/>
  <c r="F4" i="3" l="1"/>
  <c r="D74" i="1"/>
  <c r="D22" i="1"/>
  <c r="D69" i="1"/>
  <c r="C78" i="1"/>
  <c r="D36" i="1"/>
  <c r="D71" i="1"/>
  <c r="C74" i="1"/>
  <c r="A25" i="1"/>
  <c r="F34" i="1"/>
  <c r="E34" i="1"/>
  <c r="E68" i="1"/>
  <c r="F69" i="1" s="1"/>
  <c r="E20" i="1"/>
  <c r="F20" i="1"/>
  <c r="F74" i="1" s="1"/>
  <c r="B71" i="1" l="1"/>
  <c r="F72" i="1" s="1"/>
  <c r="F36" i="1"/>
  <c r="D38" i="1"/>
  <c r="F22" i="1"/>
  <c r="B38" i="1"/>
  <c r="E74" i="1"/>
  <c r="F39" i="1" l="1"/>
  <c r="F21" i="1"/>
  <c r="D21" i="1"/>
  <c r="F35" i="1"/>
  <c r="D35" i="1"/>
  <c r="C21" i="1"/>
  <c r="C35" i="1"/>
  <c r="D75" i="1"/>
  <c r="B75" i="1"/>
  <c r="B22" i="1"/>
  <c r="F76" i="1" l="1"/>
</calcChain>
</file>

<file path=xl/sharedStrings.xml><?xml version="1.0" encoding="utf-8"?>
<sst xmlns="http://schemas.openxmlformats.org/spreadsheetml/2006/main" count="634" uniqueCount="201">
  <si>
    <t>Dépenses</t>
  </si>
  <si>
    <t>Réelles</t>
  </si>
  <si>
    <t>Projetées</t>
  </si>
  <si>
    <t>Listes de référence</t>
  </si>
  <si>
    <t>Effectuer un choix</t>
  </si>
  <si>
    <t>Honoraires professionnels</t>
  </si>
  <si>
    <t>Cachet d'artiste</t>
  </si>
  <si>
    <t>Déplacements</t>
  </si>
  <si>
    <t>Hébergements et repas</t>
  </si>
  <si>
    <t>Location de salle</t>
  </si>
  <si>
    <t>Achat ou location d'équipements</t>
  </si>
  <si>
    <t>Promotion/publicité</t>
  </si>
  <si>
    <t>SODEC</t>
  </si>
  <si>
    <t>CALQ</t>
  </si>
  <si>
    <t>Ventes</t>
  </si>
  <si>
    <t>Dons et commandites</t>
  </si>
  <si>
    <t>Apport du promoteur</t>
  </si>
  <si>
    <t>Ministère de la Culture</t>
  </si>
  <si>
    <t>Patrimoine Canada</t>
  </si>
  <si>
    <t>Soutien municipal</t>
  </si>
  <si>
    <t>Ministère du Tourisme</t>
  </si>
  <si>
    <t>CLD des Basques</t>
  </si>
  <si>
    <t>SADC des Basques</t>
  </si>
  <si>
    <t>FRIÉS</t>
  </si>
  <si>
    <t>Entrées sources non gouvernementales</t>
  </si>
  <si>
    <t>Immobilisations</t>
  </si>
  <si>
    <t>Fournitures/consommables</t>
  </si>
  <si>
    <t>Frais d'administration/coordination</t>
  </si>
  <si>
    <t>Détails et commentaires</t>
  </si>
  <si>
    <t>Titre du projet</t>
  </si>
  <si>
    <t>Promoteur</t>
  </si>
  <si>
    <t>Personne responsable</t>
  </si>
  <si>
    <t>Coordonnées</t>
  </si>
  <si>
    <t>En date du</t>
  </si>
  <si>
    <t>Reddition / Bilan</t>
  </si>
  <si>
    <t>Admissibles</t>
  </si>
  <si>
    <t>Non-admissibles</t>
  </si>
  <si>
    <t>Téléphone</t>
  </si>
  <si>
    <t>Courriel</t>
  </si>
  <si>
    <t>Pourcentage des sources non gouvernementales</t>
  </si>
  <si>
    <t>Sous-total des entrées de sources non gouvernementales</t>
  </si>
  <si>
    <t>Pourcentage du cumul des aides gouvernementales</t>
  </si>
  <si>
    <t xml:space="preserve">BUDGET prévisionnel </t>
  </si>
  <si>
    <t>Bilan financier</t>
  </si>
  <si>
    <t xml:space="preserve">Confirmées (Oui / Non) </t>
  </si>
  <si>
    <t>Confirmation</t>
  </si>
  <si>
    <t>Oui</t>
  </si>
  <si>
    <t>Non</t>
  </si>
  <si>
    <t>Le plafond de cumul des aides gouvernementales diffère selon les programmes</t>
  </si>
  <si>
    <t>Soumissions (oui / non)</t>
  </si>
  <si>
    <t>NE PAS TOUCHER</t>
  </si>
  <si>
    <t>Soumission</t>
  </si>
  <si>
    <t>MRC des Basques FSPS Projets structurants</t>
  </si>
  <si>
    <t>MRC des Basques EDC Culture et Patrimoine</t>
  </si>
  <si>
    <t>Total des entrées pour l'ensemble du projet</t>
  </si>
  <si>
    <t>Assurez-vous de répondre aux exigences des programmes auquels vous appliquez</t>
  </si>
  <si>
    <t>Notes explicatives</t>
  </si>
  <si>
    <t>Dernière mise à jour :</t>
  </si>
  <si>
    <t>Balance (Revenus - Dépenses) pour l'ensemble du projet</t>
  </si>
  <si>
    <t>Sous-total des entrées des aides gouvernementales</t>
  </si>
  <si>
    <t>Entrées (revenus)</t>
  </si>
  <si>
    <t>Coûts (dépenses)</t>
  </si>
  <si>
    <t>Coûts</t>
  </si>
  <si>
    <t>Projetés</t>
  </si>
  <si>
    <t>Sous-total coûts du projet (admissibles / non admissibles)</t>
  </si>
  <si>
    <t>Total des coûts pour l'ensemble du projet</t>
  </si>
  <si>
    <t>Balance (Revenus - Dépenses)(admissibles / non admissibles)</t>
  </si>
  <si>
    <t>MRC des Basques Fonds de vitalisation (FRR)</t>
  </si>
  <si>
    <t>MRC des Basques Autres</t>
  </si>
  <si>
    <t>Autres (précisez)</t>
  </si>
  <si>
    <t>Autres subventions gouvernementales  (précisez)</t>
  </si>
  <si>
    <t>Autres  (précisez)</t>
  </si>
  <si>
    <t xml:space="preserve">Contingence </t>
  </si>
  <si>
    <t>Portion des taxes non récupérables / récupérables ORGANISMES</t>
  </si>
  <si>
    <t>Portion des taxes non récupérables / récupérables MUNICIPALITÉS</t>
  </si>
  <si>
    <r>
      <t xml:space="preserve"> </t>
    </r>
    <r>
      <rPr>
        <b/>
        <sz val="11"/>
        <color theme="1"/>
        <rFont val="Aptos Narrow"/>
        <family val="2"/>
        <scheme val="minor"/>
      </rPr>
      <t>LES TAXES RÉCUPÉRABLES SONT NON ADMISSIBLES (Habituellement 50% de la TPS et 50% de la TVQ)</t>
    </r>
  </si>
  <si>
    <r>
      <t xml:space="preserve"> </t>
    </r>
    <r>
      <rPr>
        <b/>
        <sz val="11"/>
        <color theme="1"/>
        <rFont val="Aptos Narrow"/>
        <family val="2"/>
        <scheme val="minor"/>
      </rPr>
      <t>LES TAXES RÉCUPÉRABLES SONT NON ADMISSIBLES (Habituellement 100% de la TPS et 50% de la TVQ)</t>
    </r>
  </si>
  <si>
    <t xml:space="preserve"> Réelles</t>
  </si>
  <si>
    <t xml:space="preserve"> projetées</t>
  </si>
  <si>
    <t>% des dépenses ADMISSIBLES projetées et réelles couvertes par le soutien accordé</t>
  </si>
  <si>
    <t xml:space="preserve">% du soutien accordé sur le total des aides gouvernementales </t>
  </si>
  <si>
    <t>Total</t>
  </si>
  <si>
    <t xml:space="preserve"> LES TAXES RÉCUPÉRABLES SONT NON ADMISSIBLES (Habituellement 100% de la TPS et 50% de la TVQ)</t>
  </si>
  <si>
    <t xml:space="preserve"> LES TAXES RÉCUPÉRABLES SONT NON ADMISSIBLES (Habituellement 50% de la TPS et 50% de la TVQ)</t>
  </si>
  <si>
    <t>Différence</t>
  </si>
  <si>
    <t>Montant avant taxes</t>
  </si>
  <si>
    <t>Total des coûts avant taxes</t>
  </si>
  <si>
    <t>MRCB</t>
  </si>
  <si>
    <t>20-10-2025</t>
  </si>
  <si>
    <t>ATTENTION: Veuillez entrer les montants avant taxes si votre organisation est éligible à un remboursement des taxes</t>
  </si>
  <si>
    <t>Taxes non récupérables</t>
  </si>
  <si>
    <t>Taxes récupérables</t>
  </si>
  <si>
    <t>Taxes NON récupérables</t>
  </si>
  <si>
    <t>Non admissibles</t>
  </si>
  <si>
    <t>Récupérables</t>
  </si>
  <si>
    <t>Total taxes non récupérables</t>
  </si>
  <si>
    <t>Total admissible</t>
  </si>
  <si>
    <t>Utilisez au besoin les onglets de calcul des taxes pour détailler les factures (organismes / municipalités)</t>
  </si>
  <si>
    <t>x</t>
  </si>
  <si>
    <t>Entrez le détails des factures dans l'onglet correspondant (factures municipalités / factures organismes), afin de calculer la portion des taxes récupérables et non récupérables. Transférez ensuite l'information au tableau Budget / Bilan. Vous pouvez regrouper dans le présent tableau plusieurs factures par poste budgétaire lorsque celles-ci sont détaillées dans les onglets suivants.</t>
  </si>
  <si>
    <t>Entrées aides gouvernementales</t>
  </si>
  <si>
    <t>MRC des Basques</t>
  </si>
  <si>
    <t xml:space="preserve">La majorité des programmes de financement sont soumis à des règles de cumul des aides gouvernementales, de même qu'à un plafond de la porportion des dépenses admissibles à la subvention. Par exemple, un programme pourrait indiquer un cumul maximal des aides gouvernemantles de 80%.  20% des entrées devraient donc être issues de fonds privés et d'apport du promoteur. Informez-vous pour respecter le cadre de financement qui s'applique à votre projet auprès de l'agent en charge de l'application du programme. </t>
  </si>
  <si>
    <t>Volet des coûts</t>
  </si>
  <si>
    <t xml:space="preserve">Date </t>
  </si>
  <si>
    <t>Taux/KM</t>
  </si>
  <si>
    <t>Ajuster aux barêmes</t>
  </si>
  <si>
    <t>Déplacement local</t>
  </si>
  <si>
    <t>Adresse du lieu de référence</t>
  </si>
  <si>
    <t>Le km est calculé a partir de:</t>
  </si>
  <si>
    <t>Lieu de résidence de la ressource</t>
  </si>
  <si>
    <t>Lieu de travail de la ressource (MRC)</t>
  </si>
  <si>
    <t>Date</t>
  </si>
  <si>
    <t xml:space="preserve">Téléphone </t>
  </si>
  <si>
    <t>KM aller/retour</t>
  </si>
  <si>
    <t>Sous-total</t>
  </si>
  <si>
    <t xml:space="preserve">Signature Ressource: </t>
  </si>
  <si>
    <t>Signature Responsable:</t>
  </si>
  <si>
    <t>Indiquer un nombre simple ex : 10</t>
  </si>
  <si>
    <t>Cochez à partir de quel lieu les déplacements sont calculés</t>
  </si>
  <si>
    <t>Détails des déplacements réalisés</t>
  </si>
  <si>
    <t>Activité réalisée</t>
  </si>
  <si>
    <t>Adresse du lieu</t>
  </si>
  <si>
    <t>Nom de la ressource</t>
  </si>
  <si>
    <t>Fonction de la ressource</t>
  </si>
  <si>
    <t>Taux/Hr</t>
  </si>
  <si>
    <t>Tâches</t>
  </si>
  <si>
    <t>Description</t>
  </si>
  <si>
    <t>Facturation</t>
  </si>
  <si>
    <t>Montant forfaitaire</t>
  </si>
  <si>
    <t xml:space="preserve">Détailler au besoin </t>
  </si>
  <si>
    <t>Détails (Soumissions/dépenses/factures)</t>
  </si>
  <si>
    <t>Feuille de calcul des frais de déplacements</t>
  </si>
  <si>
    <t>Feuille de calcul des honoraires professionnels et des dépenses</t>
  </si>
  <si>
    <t>Taux horaire</t>
  </si>
  <si>
    <t xml:space="preserve">Projet </t>
  </si>
  <si>
    <t xml:space="preserve">Description </t>
  </si>
  <si>
    <t>Heures</t>
  </si>
  <si>
    <t>Dépenses éligibles à un remboursement</t>
  </si>
  <si>
    <t>Type de dépenses</t>
  </si>
  <si>
    <t>Repas</t>
  </si>
  <si>
    <t>Montant taxable</t>
  </si>
  <si>
    <t>Application des taxes</t>
  </si>
  <si>
    <t>Montant non taxable</t>
  </si>
  <si>
    <t>Choix</t>
  </si>
  <si>
    <r>
      <t xml:space="preserve">Indiquer un nombre d'heures </t>
    </r>
    <r>
      <rPr>
        <b/>
        <u/>
        <sz val="11"/>
        <color theme="1"/>
        <rFont val="Aptos Narrow"/>
        <family val="2"/>
        <scheme val="minor"/>
      </rPr>
      <t>OU</t>
    </r>
    <r>
      <rPr>
        <b/>
        <sz val="11"/>
        <color theme="1"/>
        <rFont val="Aptos Narrow"/>
        <family val="2"/>
        <scheme val="minor"/>
      </rPr>
      <t xml:space="preserve"> 
le montant forfaitaire</t>
    </r>
  </si>
  <si>
    <t>TVQ 9,975%</t>
  </si>
  <si>
    <t>TPS 5%</t>
  </si>
  <si>
    <t xml:space="preserve">Taxes non récupérables </t>
  </si>
  <si>
    <t>Organismes</t>
  </si>
  <si>
    <t>Municipalités</t>
  </si>
  <si>
    <t xml:space="preserve">Taxes récupérables </t>
  </si>
  <si>
    <t xml:space="preserve"> Total</t>
  </si>
  <si>
    <t>Période couverte</t>
  </si>
  <si>
    <t>DU</t>
  </si>
  <si>
    <t>AU</t>
  </si>
  <si>
    <t>Professionnel NON INSCRIT aux taxes</t>
  </si>
  <si>
    <t>Professionnel  INSCRIT aux taxes</t>
  </si>
  <si>
    <t xml:space="preserve">location de véhicule </t>
  </si>
  <si>
    <t>Transport collectif</t>
  </si>
  <si>
    <t>Hébergement</t>
  </si>
  <si>
    <t>Feuille de calcul des salaires et charges</t>
  </si>
  <si>
    <t>Semaines</t>
  </si>
  <si>
    <t>Charges employeurs</t>
  </si>
  <si>
    <t>Salaire brut</t>
  </si>
  <si>
    <t>RRQ</t>
  </si>
  <si>
    <t>AE</t>
  </si>
  <si>
    <t>RQAP</t>
  </si>
  <si>
    <t>FSS</t>
  </si>
  <si>
    <t xml:space="preserve">Vacances </t>
  </si>
  <si>
    <t>Tables en vigueur au 1er janvier 2025</t>
  </si>
  <si>
    <t>Taux %</t>
  </si>
  <si>
    <t>CNESST</t>
  </si>
  <si>
    <t xml:space="preserve">CNT </t>
  </si>
  <si>
    <t>Sous-Totaux</t>
  </si>
  <si>
    <t>Total des charges employeurs</t>
  </si>
  <si>
    <t>Total salaire et charges employeur</t>
  </si>
  <si>
    <t>Nbr heures / semaine</t>
  </si>
  <si>
    <t>Nombre de semaines</t>
  </si>
  <si>
    <t>2, 400 Rue Jean-Rioux, Trois-Pistoles, Quebec G0L 4K0</t>
  </si>
  <si>
    <t xml:space="preserve">DIRECTIVES </t>
  </si>
  <si>
    <t xml:space="preserve">Les feuilles de calcul font l'objet d'une protection des cellules, afin de protéger la mise en forme et les formules de calcul. Un message automatique s'affiche à l'écran s'il n'est pas possible d'entrer manuellement des informations dans une cellule. </t>
  </si>
  <si>
    <t>Vous retrouverez dans le présent document les feuilles de calcul suivantes:</t>
  </si>
  <si>
    <t>Budget - Bilan</t>
  </si>
  <si>
    <t>Calcul déplacements</t>
  </si>
  <si>
    <t>Calcul Honoraires et dépenses</t>
  </si>
  <si>
    <t>Calcul Salaires et charges</t>
  </si>
  <si>
    <t>Listes de références</t>
  </si>
  <si>
    <t>Cette feuille est portégée. Elle contient les listes de références des menus déroulant des cellules pour lesquelles vous devez effectuer un choix.</t>
  </si>
  <si>
    <t>Détails Municipalités et Détails Organismes</t>
  </si>
  <si>
    <t xml:space="preserve">Cette feuille de calcul vous permet d'estimer le coût des honoraires professionnels selon le mandat confié et les dépenses admissibles au remboursement le cas échéant. Si le professionnel est enregistré aux taxes, vous devez entrer les montants dans la colonne correspondante, afin que le calcul des taxes récupérables et non récupérables s'effectue automatiquement. </t>
  </si>
  <si>
    <t xml:space="preserve">Cette feuille de calcul vous permet d'estimer le coût d'une ressource qui serait à l'emploi de votre organisation, incluant le salaire et les charges de l'employeur. Assurez-vous d'indiquer dans les cases en jaune les informations suivantes: le taux horraire de la ressource, le pourcentage des vacances annuelles accordées, de même que le taux de la CNESST qui s'applique à votre organisation. </t>
  </si>
  <si>
    <r>
      <t>Téléphone : </t>
    </r>
    <r>
      <rPr>
        <sz val="11"/>
        <color theme="1"/>
        <rFont val="Aptos Narrow"/>
        <family val="2"/>
        <scheme val="minor"/>
      </rPr>
      <t>(418) 851-3206</t>
    </r>
  </si>
  <si>
    <t xml:space="preserve">Le présent document a été élaboré, afin d'offrir un outils de calcul budgétaire et de bilan financier dans le cadre de l'élaboration de demandes de financement et de reddition de comptes aux programmes administrés par la MRC ou à d'autres programmes de financement externes qui permettent l'utilisation d'un outils de calcul budgétaire pour le dépôt d'un budget prévisionnel et d'un bilan financier. 
Si vous avez des questions sur l'utilisation de l'outils de calcul, ou si vous éprouvez des difficultés, vous pouvez contacter la MRC pour obtenir un soutien technique.
Nous vous encourageons à obtenir un accompagnement dans le cadre de vos démarches pour l'obtention de subventions, indépendamment du programme auquel vous appliquez, auprès d'un agent de développement de la MRC des Basques, du CLD des Basques, de la SADC des Basques, de votre municipalité ou auprès d'une autre ressource professionnelle de votre secteur d'activités. </t>
  </si>
  <si>
    <t xml:space="preserve">ATTENTION: Aucune information, ni aucun montant, ne se transfert automatiquement des différentes feuilles de calcul vers la feuille de Budget - Bilan. Après avoir utilisé une feuille de calcul, vous devez transférer les montants manuellement dans les cases correspondantes du Budget - Bilan. </t>
  </si>
  <si>
    <t>Matériel atelier avec le public</t>
  </si>
  <si>
    <t>Cette feuille vous permet d'entrer l'ensemble de vos données budgétaires prévisionnelles dans les cases blanches. Par exemple, vous pourrez sélectionner les sources de revenu des aides gouvernementales dans le menu déroulant, inscrire le montant de l'aide demandée, et entrer des précisions dans la colonne de droite. N'oubliez pas d'indiquer dans la colonne en jaune si l'aide a été confirmée ou non. Procédez de la même manière pour les sources de revenu non gouvernementales. 
Le calcul du cumul des aides gouvernementales s'effectuera automatiquement. Ensuite, procédez de la même manière pour la section des coûts de projet. Assurez vous de respecter le cadre des programmes auxquels vous soumettez une demande, concernant le cumul des aides et les dépenses admissibles. 
Lors de la reddition de compte, vous pourrez entrer les montants réels, recus et dépensés dans les cases grises. Le calcul des écarts budgétaires s'effectuera automatiquement.</t>
  </si>
  <si>
    <r>
      <rPr>
        <b/>
        <sz val="11"/>
        <color theme="1"/>
        <rFont val="Aptos Narrow"/>
        <family val="2"/>
        <scheme val="minor"/>
      </rPr>
      <t>Si vous souhaitez explorer plusieurs scénarios budgétaires avant de déposer votre projet, il est possible de dupliquer les feuilles de calculs de la manière suivante:</t>
    </r>
    <r>
      <rPr>
        <sz val="11"/>
        <color theme="1"/>
        <rFont val="Aptos Narrow"/>
        <family val="2"/>
        <scheme val="minor"/>
      </rPr>
      <t xml:space="preserve">
1. Sur la feuille à dupliquer, placer votre curseur dans le coin droit tout en haut et cliquer sur le triangle gris pour sélectionner l'ensemble de la feuille. 
2. Cliquer à droite sur votre souris, puis cliquer sur "copier" dans le menu déroulant.
3. Ajouter un onglet au classeur Excel en cliquant sur le + à droite de la barre de menu en bas de page.
4. Placer votre curseur dans la première cellule de la feuille créée, en haut à droite.
5. Cliquer à droite sur votre souris et cliquer sur "coller" dans le menu déroulant.
6. Renommer la nouvelle feuille de calcul en double cliquant sur l'onglet correspondant du menu en bas de page.</t>
    </r>
  </si>
  <si>
    <t xml:space="preserve">Ces feuilles de calcul vous permettent d'entrer les détails des soumissions ou des factures reçues. Le montant des taxes récupérables et non récupérables s'effectuera automatiquement. Cela vous permettra d'entrer les montants des taxes non récupérables à titre de dépense admissible à la subvention. Le montant des taxes non récupérables doit être entré dans la colonne des dépenses non admissibles. Le pourcentage des taxes récupérables pour les organismes n'est pas le même que pour les municipalités. Vous devez donc utiliser la feuille de calcul correspondante à votre statut. Certaines conditions s'appliquent aux organismes à but non lucratif pour avoir droit aux remboursement d'une partie des taxes. Vérifiez auprès de votre expert comptable. Si vous n'êtes pas éligible au remboursement des taxes, le montant des taxes devient une dépense admissible à 100%. La case du volet des coûts vous permet de sélectionner le type de dépenses que vous regrouperez dans chaque tableau. Vous pourrez reporter le montant global de ce volet dans la section du budget correspondante.
</t>
  </si>
  <si>
    <t>Cette feuille de calcul vous permet d'estimer les coûts des déplacements selon les barêmes de remboursement de votre organisation. Vous devez inscrire le nombre de kilomètres parcourus pour un déplacement longue distance ou le nombre de déplacements courte distance effectués, exemple: 1. Si votre organisation n'a pas établi de barêmes, vous pouvez vous référer à ceux de la MRC des Basques inscrits par défaut dans les cellules en jaune. Pour entrer un autre barême, cliquer sur la cellule en jaune et entrer un autre montant. Le calcul s'effectuera automatiquement.</t>
  </si>
  <si>
    <t>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</si>
</sst>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_);[Red]\(#,##0.00\ &quot;$&quot;\)"/>
    <numFmt numFmtId="44" formatCode="_ * #,##0.00_)\ &quot;$&quot;_ ;_ * \(#,##0.00\)\ &quot;$&quot;_ ;_ * &quot;-&quot;??_)\ &quot;$&quot;_ ;_ @_ "/>
    <numFmt numFmtId="164" formatCode="_ * #,##0_)\ &quot;$&quot;_ ;_ * \(#,##0\)\ &quot;$&quot;_ ;_ * &quot;-&quot;??_)\ &quot;$&quot;_ ;_ @_ "/>
    <numFmt numFmtId="165" formatCode="[$-F800]dddd\,\ mmmm\ dd\,\ yyyy"/>
    <numFmt numFmtId="166" formatCode="0.0"/>
    <numFmt numFmtId="167" formatCode="0.0000%"/>
    <numFmt numFmtId="168" formatCode="_ * #,##0.00_)\ &quot;$&quot;_ ;_ * \(#,##0.00\)\ &quot;$&quot;_ ;_ * &quot;-&quot;????_)\ &quot;$&quot;_ ;_ @_ "/>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20"/>
      <color theme="1"/>
      <name val="Aptos Narrow"/>
      <family val="2"/>
      <scheme val="minor"/>
    </font>
    <font>
      <b/>
      <sz val="11"/>
      <color rgb="FFFF0000"/>
      <name val="Aptos Narrow"/>
      <family val="2"/>
      <scheme val="minor"/>
    </font>
    <font>
      <b/>
      <sz val="14"/>
      <color theme="1"/>
      <name val="Aptos Narrow"/>
      <family val="2"/>
      <scheme val="minor"/>
    </font>
    <font>
      <b/>
      <sz val="18"/>
      <color theme="1"/>
      <name val="Aptos Narrow"/>
      <family val="2"/>
      <scheme val="minor"/>
    </font>
    <font>
      <b/>
      <sz val="12"/>
      <color theme="1"/>
      <name val="Aptos Narrow"/>
      <family val="2"/>
      <scheme val="minor"/>
    </font>
    <font>
      <sz val="10"/>
      <color theme="1"/>
      <name val="Aptos Narrow"/>
      <family val="2"/>
      <scheme val="minor"/>
    </font>
    <font>
      <b/>
      <u/>
      <sz val="11"/>
      <color theme="1"/>
      <name val="Aptos Narrow"/>
      <family val="2"/>
      <scheme val="minor"/>
    </font>
    <font>
      <sz val="11"/>
      <color rgb="FF1F1F1F"/>
      <name val="Aptos Narrow"/>
      <family val="2"/>
      <scheme val="minor"/>
    </font>
    <font>
      <b/>
      <sz val="11"/>
      <color rgb="FFC00000"/>
      <name val="Aptos Narrow"/>
      <family val="2"/>
      <scheme val="minor"/>
    </font>
    <font>
      <b/>
      <sz val="16"/>
      <color theme="1"/>
      <name val="Aptos Narrow"/>
      <family val="2"/>
      <scheme val="minor"/>
    </font>
  </fonts>
  <fills count="1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CEFEDF"/>
        <bgColor indexed="64"/>
      </patternFill>
    </fill>
    <fill>
      <patternFill patternType="solid">
        <fgColor rgb="FFF0D4C2"/>
        <bgColor indexed="64"/>
      </patternFill>
    </fill>
    <fill>
      <patternFill patternType="solid">
        <fgColor rgb="FFFCF7D4"/>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6">
    <xf numFmtId="0" fontId="0" fillId="0" borderId="0" xfId="0"/>
    <xf numFmtId="0" fontId="2" fillId="0" borderId="6" xfId="0" applyFont="1" applyBorder="1"/>
    <xf numFmtId="44" fontId="2" fillId="0" borderId="5" xfId="1" applyFont="1" applyBorder="1"/>
    <xf numFmtId="0" fontId="0" fillId="0" borderId="6" xfId="0" applyBorder="1"/>
    <xf numFmtId="44" fontId="2" fillId="0" borderId="13" xfId="0" applyNumberFormat="1" applyFont="1" applyBorder="1"/>
    <xf numFmtId="0" fontId="0" fillId="2" borderId="0" xfId="0" applyFill="1"/>
    <xf numFmtId="0" fontId="2" fillId="0" borderId="12" xfId="0" applyFont="1" applyBorder="1"/>
    <xf numFmtId="44" fontId="2" fillId="0" borderId="5" xfId="0" applyNumberFormat="1" applyFont="1" applyBorder="1"/>
    <xf numFmtId="0" fontId="0" fillId="0" borderId="4" xfId="0" applyBorder="1"/>
    <xf numFmtId="0" fontId="2" fillId="0" borderId="0" xfId="0" applyFont="1"/>
    <xf numFmtId="0" fontId="2" fillId="0" borderId="1" xfId="0" applyFont="1" applyBorder="1"/>
    <xf numFmtId="0" fontId="0" fillId="0" borderId="3" xfId="0" applyBorder="1"/>
    <xf numFmtId="44" fontId="2" fillId="3" borderId="5" xfId="1" applyFont="1" applyFill="1" applyBorder="1"/>
    <xf numFmtId="44" fontId="2" fillId="3" borderId="13" xfId="0" applyNumberFormat="1" applyFont="1" applyFill="1" applyBorder="1"/>
    <xf numFmtId="44" fontId="2" fillId="3" borderId="5" xfId="0" applyNumberFormat="1" applyFont="1" applyFill="1" applyBorder="1"/>
    <xf numFmtId="0" fontId="2" fillId="3" borderId="0" xfId="0" applyFont="1" applyFill="1"/>
    <xf numFmtId="0" fontId="2" fillId="3" borderId="5" xfId="0" applyFont="1" applyFill="1" applyBorder="1" applyAlignment="1">
      <alignment horizontal="center"/>
    </xf>
    <xf numFmtId="0" fontId="2" fillId="0" borderId="28"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15" xfId="0" applyFont="1" applyBorder="1" applyAlignment="1">
      <alignment horizontal="right"/>
    </xf>
    <xf numFmtId="0" fontId="2" fillId="0" borderId="2" xfId="0" applyFont="1" applyBorder="1" applyAlignment="1">
      <alignment horizontal="center"/>
    </xf>
    <xf numFmtId="0" fontId="2" fillId="0" borderId="6" xfId="0" applyFont="1" applyBorder="1" applyAlignment="1">
      <alignment horizontal="center"/>
    </xf>
    <xf numFmtId="0" fontId="0" fillId="4" borderId="0" xfId="0" applyFill="1"/>
    <xf numFmtId="0" fontId="4" fillId="4" borderId="0" xfId="0" applyFont="1" applyFill="1" applyAlignment="1">
      <alignment horizontal="center"/>
    </xf>
    <xf numFmtId="0" fontId="2" fillId="4" borderId="0" xfId="0" applyFont="1" applyFill="1"/>
    <xf numFmtId="0" fontId="2" fillId="5" borderId="16" xfId="0" applyFont="1" applyFill="1" applyBorder="1"/>
    <xf numFmtId="0" fontId="2" fillId="5" borderId="15" xfId="0" applyFont="1" applyFill="1" applyBorder="1"/>
    <xf numFmtId="0" fontId="2" fillId="6" borderId="4" xfId="0" applyFont="1" applyFill="1" applyBorder="1"/>
    <xf numFmtId="44" fontId="2" fillId="0" borderId="33" xfId="0" applyNumberFormat="1" applyFont="1" applyBorder="1"/>
    <xf numFmtId="0" fontId="2" fillId="7" borderId="4" xfId="0" applyFont="1" applyFill="1" applyBorder="1"/>
    <xf numFmtId="0" fontId="2" fillId="7" borderId="12" xfId="0" applyFont="1" applyFill="1" applyBorder="1"/>
    <xf numFmtId="0" fontId="2" fillId="8" borderId="15" xfId="0" applyFont="1" applyFill="1" applyBorder="1"/>
    <xf numFmtId="9" fontId="2" fillId="8" borderId="15" xfId="2" applyFont="1" applyFill="1" applyBorder="1"/>
    <xf numFmtId="14" fontId="0" fillId="0" borderId="15" xfId="0" applyNumberFormat="1" applyBorder="1"/>
    <xf numFmtId="0" fontId="2" fillId="0" borderId="35" xfId="0" applyFont="1" applyBorder="1"/>
    <xf numFmtId="44" fontId="2" fillId="3" borderId="15" xfId="1" applyFont="1" applyFill="1" applyBorder="1" applyAlignment="1">
      <alignment vertical="center"/>
    </xf>
    <xf numFmtId="0" fontId="2" fillId="0" borderId="15" xfId="0" applyFont="1" applyBorder="1" applyAlignment="1">
      <alignment horizontal="center" vertical="center"/>
    </xf>
    <xf numFmtId="44" fontId="0" fillId="9" borderId="22" xfId="1" applyFont="1" applyFill="1" applyBorder="1"/>
    <xf numFmtId="44" fontId="0" fillId="9" borderId="23" xfId="1" applyFont="1" applyFill="1" applyBorder="1"/>
    <xf numFmtId="0" fontId="2" fillId="9" borderId="4" xfId="0" applyFont="1" applyFill="1" applyBorder="1"/>
    <xf numFmtId="44" fontId="2" fillId="3" borderId="6" xfId="1" applyFont="1" applyFill="1" applyBorder="1"/>
    <xf numFmtId="0" fontId="2" fillId="0" borderId="3" xfId="0" applyFont="1" applyBorder="1"/>
    <xf numFmtId="0" fontId="2" fillId="3" borderId="6" xfId="0" applyFont="1" applyFill="1" applyBorder="1" applyAlignment="1">
      <alignment horizontal="center"/>
    </xf>
    <xf numFmtId="0" fontId="2" fillId="8" borderId="4" xfId="0" applyFont="1" applyFill="1" applyBorder="1" applyAlignment="1">
      <alignment horizontal="center"/>
    </xf>
    <xf numFmtId="0" fontId="2" fillId="8" borderId="4" xfId="0" applyFont="1" applyFill="1" applyBorder="1"/>
    <xf numFmtId="44" fontId="2" fillId="8" borderId="15" xfId="1" applyFont="1" applyFill="1" applyBorder="1" applyAlignment="1">
      <alignment vertical="center"/>
    </xf>
    <xf numFmtId="0" fontId="0" fillId="8" borderId="3" xfId="0" applyFill="1" applyBorder="1"/>
    <xf numFmtId="0" fontId="2" fillId="9" borderId="1" xfId="0" applyFont="1" applyFill="1" applyBorder="1"/>
    <xf numFmtId="0" fontId="2" fillId="9" borderId="15" xfId="0" applyFont="1" applyFill="1" applyBorder="1"/>
    <xf numFmtId="0" fontId="0" fillId="9" borderId="15" xfId="0" applyFill="1" applyBorder="1"/>
    <xf numFmtId="0" fontId="0" fillId="9" borderId="3" xfId="0" applyFill="1" applyBorder="1"/>
    <xf numFmtId="44" fontId="2" fillId="9" borderId="13" xfId="0" applyNumberFormat="1" applyFont="1" applyFill="1" applyBorder="1"/>
    <xf numFmtId="0" fontId="2" fillId="5" borderId="15" xfId="0" applyFont="1" applyFill="1" applyBorder="1" applyAlignment="1">
      <alignment horizontal="center"/>
    </xf>
    <xf numFmtId="9" fontId="2" fillId="5" borderId="15" xfId="2" applyFont="1" applyFill="1" applyBorder="1" applyAlignment="1"/>
    <xf numFmtId="9" fontId="2" fillId="5" borderId="0" xfId="2" applyFont="1" applyFill="1"/>
    <xf numFmtId="44" fontId="2" fillId="9" borderId="4" xfId="0" applyNumberFormat="1" applyFont="1" applyFill="1" applyBorder="1"/>
    <xf numFmtId="44" fontId="2" fillId="3" borderId="6" xfId="0" applyNumberFormat="1" applyFont="1" applyFill="1" applyBorder="1"/>
    <xf numFmtId="0" fontId="0" fillId="0" borderId="0" xfId="0" applyAlignment="1">
      <alignment vertical="center"/>
    </xf>
    <xf numFmtId="0" fontId="6" fillId="0" borderId="0" xfId="0" applyFont="1" applyAlignment="1">
      <alignment horizontal="center"/>
    </xf>
    <xf numFmtId="9" fontId="2" fillId="0" borderId="0" xfId="2" applyFont="1" applyFill="1" applyBorder="1" applyAlignment="1">
      <alignment horizontal="right"/>
    </xf>
    <xf numFmtId="0" fontId="2" fillId="0" borderId="0" xfId="0" applyFont="1" applyAlignment="1">
      <alignment horizontal="right"/>
    </xf>
    <xf numFmtId="44" fontId="2" fillId="0" borderId="0" xfId="2" applyNumberFormat="1" applyFont="1" applyFill="1" applyBorder="1"/>
    <xf numFmtId="0" fontId="6" fillId="3" borderId="0" xfId="0" applyFont="1" applyFill="1" applyAlignment="1">
      <alignment horizontal="center"/>
    </xf>
    <xf numFmtId="0" fontId="6" fillId="8" borderId="0" xfId="0" applyFont="1" applyFill="1" applyAlignment="1">
      <alignment horizontal="left"/>
    </xf>
    <xf numFmtId="44" fontId="6" fillId="8" borderId="0" xfId="0" applyNumberFormat="1" applyFont="1" applyFill="1" applyAlignment="1">
      <alignment horizontal="center"/>
    </xf>
    <xf numFmtId="164" fontId="6" fillId="3" borderId="0" xfId="0" applyNumberFormat="1" applyFont="1" applyFill="1" applyAlignment="1">
      <alignment horizontal="center"/>
    </xf>
    <xf numFmtId="0" fontId="2" fillId="11" borderId="8" xfId="0" applyFont="1" applyFill="1" applyBorder="1"/>
    <xf numFmtId="0" fontId="2" fillId="13" borderId="19" xfId="0" applyFont="1" applyFill="1" applyBorder="1"/>
    <xf numFmtId="0" fontId="0" fillId="13" borderId="21" xfId="0" applyFill="1" applyBorder="1"/>
    <xf numFmtId="0" fontId="0" fillId="11" borderId="10" xfId="0" applyFill="1" applyBorder="1"/>
    <xf numFmtId="0" fontId="0" fillId="0" borderId="0" xfId="0" applyAlignment="1">
      <alignment horizontal="right"/>
    </xf>
    <xf numFmtId="0" fontId="5" fillId="11" borderId="40" xfId="0" applyFont="1" applyFill="1" applyBorder="1" applyAlignment="1">
      <alignment horizontal="right"/>
    </xf>
    <xf numFmtId="0" fontId="2" fillId="0" borderId="4" xfId="0" applyFont="1" applyBorder="1" applyAlignment="1">
      <alignment horizontal="center" vertical="center"/>
    </xf>
    <xf numFmtId="0" fontId="2" fillId="3" borderId="5" xfId="0" applyFont="1" applyFill="1" applyBorder="1" applyAlignment="1">
      <alignment horizontal="center" vertical="center"/>
    </xf>
    <xf numFmtId="10" fontId="2" fillId="8" borderId="5" xfId="0" applyNumberFormat="1" applyFont="1" applyFill="1" applyBorder="1" applyAlignment="1">
      <alignment horizontal="center" vertical="center" wrapText="1"/>
    </xf>
    <xf numFmtId="0" fontId="2" fillId="0" borderId="6" xfId="0" applyFont="1" applyBorder="1" applyAlignment="1">
      <alignment horizontal="center" vertical="center"/>
    </xf>
    <xf numFmtId="0" fontId="5" fillId="0" borderId="40" xfId="0" applyFont="1" applyBorder="1" applyAlignment="1">
      <alignment horizontal="right"/>
    </xf>
    <xf numFmtId="0" fontId="2" fillId="0" borderId="41" xfId="0" applyFont="1" applyBorder="1" applyAlignment="1">
      <alignment horizontal="center"/>
    </xf>
    <xf numFmtId="0" fontId="2" fillId="0" borderId="37" xfId="0" applyFont="1" applyBorder="1" applyAlignment="1">
      <alignment horizontal="center"/>
    </xf>
    <xf numFmtId="0" fontId="2" fillId="0" borderId="35" xfId="0" applyFont="1" applyBorder="1" applyAlignment="1">
      <alignment horizontal="center"/>
    </xf>
    <xf numFmtId="0" fontId="5" fillId="13" borderId="40" xfId="0" applyFont="1" applyFill="1" applyBorder="1" applyAlignment="1">
      <alignment horizontal="right"/>
    </xf>
    <xf numFmtId="0" fontId="2" fillId="0" borderId="4" xfId="0" applyFont="1" applyBorder="1" applyAlignment="1">
      <alignment horizontal="center"/>
    </xf>
    <xf numFmtId="44" fontId="2" fillId="8" borderId="5" xfId="1" applyFont="1" applyFill="1" applyBorder="1" applyAlignment="1">
      <alignment horizontal="right"/>
    </xf>
    <xf numFmtId="164" fontId="6" fillId="0" borderId="0" xfId="0" applyNumberFormat="1" applyFont="1" applyAlignment="1">
      <alignment horizontal="center"/>
    </xf>
    <xf numFmtId="164" fontId="6" fillId="0" borderId="0" xfId="0" applyNumberFormat="1" applyFont="1" applyAlignment="1">
      <alignment horizontal="right"/>
    </xf>
    <xf numFmtId="0" fontId="0" fillId="8" borderId="0" xfId="0" applyFill="1"/>
    <xf numFmtId="164" fontId="6" fillId="8" borderId="0" xfId="0" applyNumberFormat="1" applyFont="1" applyFill="1" applyAlignment="1">
      <alignment horizontal="right"/>
    </xf>
    <xf numFmtId="0" fontId="2" fillId="8" borderId="14" xfId="0" applyFont="1" applyFill="1" applyBorder="1"/>
    <xf numFmtId="0" fontId="0" fillId="0" borderId="42" xfId="0" applyBorder="1" applyProtection="1">
      <protection locked="0"/>
    </xf>
    <xf numFmtId="0" fontId="0" fillId="0" borderId="0" xfId="0" applyProtection="1">
      <protection locked="0"/>
    </xf>
    <xf numFmtId="0" fontId="0" fillId="0" borderId="8" xfId="0" applyBorder="1" applyProtection="1">
      <protection locked="0"/>
    </xf>
    <xf numFmtId="44" fontId="0" fillId="3" borderId="9" xfId="1" applyFont="1" applyFill="1" applyBorder="1" applyProtection="1">
      <protection locked="0"/>
    </xf>
    <xf numFmtId="0" fontId="0" fillId="0" borderId="47" xfId="0" applyBorder="1" applyProtection="1">
      <protection locked="0"/>
    </xf>
    <xf numFmtId="44" fontId="0" fillId="8" borderId="7" xfId="1" applyFont="1" applyFill="1" applyBorder="1" applyAlignment="1" applyProtection="1">
      <alignment horizontal="right"/>
    </xf>
    <xf numFmtId="44" fontId="0" fillId="8" borderId="9" xfId="1" applyFont="1" applyFill="1" applyBorder="1" applyAlignment="1" applyProtection="1">
      <alignment horizontal="right"/>
    </xf>
    <xf numFmtId="44" fontId="0" fillId="8" borderId="11" xfId="1" applyFont="1" applyFill="1" applyBorder="1" applyAlignment="1" applyProtection="1">
      <alignment horizontal="right"/>
    </xf>
    <xf numFmtId="44" fontId="0" fillId="0" borderId="0" xfId="0" applyNumberFormat="1"/>
    <xf numFmtId="0" fontId="0" fillId="8" borderId="9" xfId="0" applyFill="1" applyBorder="1" applyProtection="1">
      <protection locked="0"/>
    </xf>
    <xf numFmtId="44" fontId="0" fillId="0" borderId="22" xfId="1" applyFont="1" applyBorder="1" applyProtection="1">
      <protection locked="0"/>
    </xf>
    <xf numFmtId="44" fontId="0" fillId="0" borderId="9" xfId="1" applyFont="1" applyBorder="1" applyProtection="1">
      <protection locked="0"/>
    </xf>
    <xf numFmtId="0" fontId="0" fillId="0" borderId="10" xfId="0" applyBorder="1" applyProtection="1">
      <protection locked="0"/>
    </xf>
    <xf numFmtId="0" fontId="0" fillId="8" borderId="11" xfId="0" applyFill="1" applyBorder="1" applyProtection="1">
      <protection locked="0"/>
    </xf>
    <xf numFmtId="44" fontId="0" fillId="0" borderId="36" xfId="1" applyFont="1" applyBorder="1" applyProtection="1">
      <protection locked="0"/>
    </xf>
    <xf numFmtId="44" fontId="0" fillId="3" borderId="11" xfId="1" applyFont="1" applyFill="1" applyBorder="1" applyProtection="1">
      <protection locked="0"/>
    </xf>
    <xf numFmtId="44" fontId="0" fillId="0" borderId="11" xfId="1" applyFont="1" applyFill="1" applyBorder="1" applyProtection="1">
      <protection locked="0"/>
    </xf>
    <xf numFmtId="0" fontId="0" fillId="0" borderId="21" xfId="0" applyBorder="1" applyProtection="1">
      <protection locked="0"/>
    </xf>
    <xf numFmtId="0" fontId="0" fillId="8" borderId="7" xfId="0" applyFill="1" applyBorder="1" applyProtection="1">
      <protection locked="0"/>
    </xf>
    <xf numFmtId="44" fontId="0" fillId="3" borderId="7" xfId="1" applyFont="1" applyFill="1" applyBorder="1" applyProtection="1">
      <protection locked="0"/>
    </xf>
    <xf numFmtId="44" fontId="0" fillId="0" borderId="7" xfId="1" applyFont="1" applyFill="1" applyBorder="1" applyProtection="1">
      <protection locked="0"/>
    </xf>
    <xf numFmtId="44" fontId="0" fillId="3" borderId="17" xfId="1" applyFont="1" applyFill="1" applyBorder="1" applyProtection="1">
      <protection locked="0"/>
    </xf>
    <xf numFmtId="0" fontId="0" fillId="0" borderId="18" xfId="0" applyBorder="1" applyProtection="1">
      <protection locked="0"/>
    </xf>
    <xf numFmtId="0" fontId="0" fillId="0" borderId="9" xfId="0" applyBorder="1" applyProtection="1">
      <protection locked="0"/>
    </xf>
    <xf numFmtId="44" fontId="0" fillId="0" borderId="7" xfId="1" applyFont="1" applyBorder="1" applyProtection="1">
      <protection locked="0"/>
    </xf>
    <xf numFmtId="0" fontId="0" fillId="0" borderId="11" xfId="0" applyBorder="1" applyProtection="1">
      <protection locked="0"/>
    </xf>
    <xf numFmtId="0" fontId="0" fillId="0" borderId="7" xfId="0" applyBorder="1" applyProtection="1">
      <protection locked="0"/>
    </xf>
    <xf numFmtId="44" fontId="0" fillId="8" borderId="7" xfId="1" applyFont="1" applyFill="1" applyBorder="1" applyProtection="1">
      <protection locked="0"/>
    </xf>
    <xf numFmtId="44" fontId="0" fillId="2" borderId="7" xfId="1" applyFont="1" applyFill="1" applyBorder="1" applyProtection="1">
      <protection locked="0"/>
    </xf>
    <xf numFmtId="44" fontId="0" fillId="8" borderId="9" xfId="1" applyFont="1" applyFill="1" applyBorder="1" applyProtection="1">
      <protection locked="0"/>
    </xf>
    <xf numFmtId="44" fontId="0" fillId="0" borderId="9" xfId="1" applyFont="1" applyFill="1" applyBorder="1" applyProtection="1">
      <protection locked="0"/>
    </xf>
    <xf numFmtId="44" fontId="0" fillId="2" borderId="9" xfId="1" applyFont="1" applyFill="1" applyBorder="1" applyProtection="1">
      <protection locked="0"/>
    </xf>
    <xf numFmtId="44" fontId="0" fillId="8" borderId="22" xfId="1" applyFont="1" applyFill="1" applyBorder="1" applyProtection="1">
      <protection locked="0"/>
    </xf>
    <xf numFmtId="44" fontId="0" fillId="8" borderId="23" xfId="1" applyFont="1" applyFill="1" applyBorder="1" applyProtection="1">
      <protection locked="0"/>
    </xf>
    <xf numFmtId="44" fontId="0" fillId="8" borderId="20" xfId="1" applyFont="1" applyFill="1" applyBorder="1" applyProtection="1">
      <protection locked="0"/>
    </xf>
    <xf numFmtId="0" fontId="0" fillId="0" borderId="3" xfId="0" applyBorder="1" applyProtection="1">
      <protection locked="0"/>
    </xf>
    <xf numFmtId="0" fontId="0" fillId="0" borderId="34" xfId="0" applyBorder="1" applyProtection="1">
      <protection locked="0"/>
    </xf>
    <xf numFmtId="0" fontId="2" fillId="0" borderId="0" xfId="0" applyFont="1" applyProtection="1">
      <protection locked="0"/>
    </xf>
    <xf numFmtId="9" fontId="2" fillId="5" borderId="15" xfId="2" applyFont="1" applyFill="1" applyBorder="1"/>
    <xf numFmtId="0" fontId="2" fillId="0" borderId="49" xfId="0" applyFont="1" applyBorder="1" applyAlignment="1">
      <alignment horizontal="right"/>
    </xf>
    <xf numFmtId="0" fontId="2" fillId="0" borderId="39" xfId="0" applyFont="1" applyBorder="1" applyAlignment="1">
      <alignment horizontal="right"/>
    </xf>
    <xf numFmtId="44" fontId="0" fillId="0" borderId="39" xfId="1" applyFont="1" applyBorder="1"/>
    <xf numFmtId="0" fontId="2" fillId="8" borderId="1" xfId="0" applyFont="1" applyFill="1" applyBorder="1" applyAlignment="1">
      <alignment horizontal="center"/>
    </xf>
    <xf numFmtId="0" fontId="2" fillId="8" borderId="35" xfId="0" applyFont="1" applyFill="1" applyBorder="1" applyAlignment="1">
      <alignment horizontal="center"/>
    </xf>
    <xf numFmtId="0" fontId="2" fillId="8" borderId="39" xfId="0" applyFont="1" applyFill="1" applyBorder="1" applyAlignment="1">
      <alignment horizontal="center"/>
    </xf>
    <xf numFmtId="44" fontId="0" fillId="3" borderId="39" xfId="1" applyFont="1" applyFill="1" applyBorder="1"/>
    <xf numFmtId="44" fontId="2" fillId="3" borderId="15" xfId="1" applyFont="1" applyFill="1" applyBorder="1"/>
    <xf numFmtId="0" fontId="6" fillId="0" borderId="0" xfId="0" applyFont="1"/>
    <xf numFmtId="0" fontId="2" fillId="8" borderId="15" xfId="0" applyFont="1" applyFill="1" applyBorder="1" applyAlignment="1">
      <alignment horizontal="center"/>
    </xf>
    <xf numFmtId="44" fontId="2" fillId="8" borderId="3" xfId="1" applyFont="1" applyFill="1" applyBorder="1" applyProtection="1">
      <protection locked="0"/>
    </xf>
    <xf numFmtId="8" fontId="2" fillId="8" borderId="3" xfId="0" applyNumberFormat="1" applyFont="1" applyFill="1" applyBorder="1" applyProtection="1">
      <protection locked="0"/>
    </xf>
    <xf numFmtId="0" fontId="0" fillId="8" borderId="15" xfId="0" applyFill="1" applyBorder="1" applyAlignment="1" applyProtection="1">
      <alignment horizontal="center"/>
      <protection locked="0"/>
    </xf>
    <xf numFmtId="14" fontId="0" fillId="0" borderId="16" xfId="0" applyNumberFormat="1" applyBorder="1" applyProtection="1">
      <protection locked="0"/>
    </xf>
    <xf numFmtId="0" fontId="0" fillId="0" borderId="17" xfId="0" applyBorder="1" applyProtection="1">
      <protection locked="0"/>
    </xf>
    <xf numFmtId="2" fontId="0" fillId="0" borderId="17" xfId="0" applyNumberFormat="1" applyBorder="1" applyProtection="1">
      <protection locked="0"/>
    </xf>
    <xf numFmtId="2" fontId="0" fillId="0" borderId="18" xfId="0" applyNumberFormat="1" applyBorder="1" applyProtection="1">
      <protection locked="0"/>
    </xf>
    <xf numFmtId="14" fontId="0" fillId="0" borderId="8" xfId="0" applyNumberFormat="1" applyBorder="1" applyProtection="1">
      <protection locked="0"/>
    </xf>
    <xf numFmtId="2" fontId="0" fillId="0" borderId="9" xfId="0" applyNumberFormat="1" applyBorder="1" applyProtection="1">
      <protection locked="0"/>
    </xf>
    <xf numFmtId="2" fontId="0" fillId="0" borderId="10" xfId="0" applyNumberFormat="1" applyBorder="1" applyProtection="1">
      <protection locked="0"/>
    </xf>
    <xf numFmtId="0" fontId="0" fillId="0" borderId="9" xfId="0" applyBorder="1" applyAlignment="1" applyProtection="1">
      <alignment horizontal="left"/>
      <protection locked="0"/>
    </xf>
    <xf numFmtId="14" fontId="0" fillId="0" borderId="19" xfId="0" applyNumberFormat="1" applyBorder="1" applyProtection="1">
      <protection locked="0"/>
    </xf>
    <xf numFmtId="0" fontId="0" fillId="0" borderId="20" xfId="0" applyBorder="1" applyProtection="1">
      <protection locked="0"/>
    </xf>
    <xf numFmtId="2" fontId="0" fillId="0" borderId="20" xfId="0" applyNumberFormat="1" applyBorder="1" applyProtection="1">
      <protection locked="0"/>
    </xf>
    <xf numFmtId="2" fontId="0" fillId="0" borderId="21" xfId="0" applyNumberFormat="1" applyBorder="1" applyProtection="1">
      <protection locked="0"/>
    </xf>
    <xf numFmtId="0" fontId="0" fillId="0" borderId="50" xfId="0" applyBorder="1" applyProtection="1">
      <protection locked="0"/>
    </xf>
    <xf numFmtId="0" fontId="0" fillId="0" borderId="26" xfId="0" applyBorder="1" applyProtection="1">
      <protection locked="0"/>
    </xf>
    <xf numFmtId="0" fontId="2" fillId="0" borderId="15" xfId="0" applyFont="1" applyBorder="1" applyAlignment="1">
      <alignment horizontal="center"/>
    </xf>
    <xf numFmtId="0" fontId="2" fillId="3" borderId="38" xfId="0" applyFont="1" applyFill="1" applyBorder="1" applyAlignment="1">
      <alignment horizontal="center"/>
    </xf>
    <xf numFmtId="0" fontId="2" fillId="3" borderId="45" xfId="0" applyFont="1" applyFill="1" applyBorder="1" applyAlignment="1">
      <alignment horizontal="center"/>
    </xf>
    <xf numFmtId="0" fontId="2" fillId="3" borderId="41" xfId="0" applyFont="1" applyFill="1" applyBorder="1" applyAlignment="1">
      <alignment horizontal="center"/>
    </xf>
    <xf numFmtId="0" fontId="2" fillId="3" borderId="40" xfId="0" applyFont="1" applyFill="1" applyBorder="1" applyAlignment="1">
      <alignment horizontal="center"/>
    </xf>
    <xf numFmtId="0" fontId="2" fillId="3" borderId="46" xfId="0" applyFont="1" applyFill="1" applyBorder="1" applyAlignment="1">
      <alignment horizontal="center"/>
    </xf>
    <xf numFmtId="0" fontId="2" fillId="3" borderId="3" xfId="0" applyFont="1" applyFill="1" applyBorder="1" applyAlignment="1">
      <alignment horizontal="center"/>
    </xf>
    <xf numFmtId="0" fontId="2" fillId="3" borderId="39" xfId="0" applyFont="1" applyFill="1" applyBorder="1" applyAlignment="1">
      <alignment horizontal="center"/>
    </xf>
    <xf numFmtId="0" fontId="2" fillId="3" borderId="15" xfId="0" applyFont="1" applyFill="1" applyBorder="1" applyAlignment="1">
      <alignment horizontal="center"/>
    </xf>
    <xf numFmtId="8" fontId="2" fillId="0" borderId="0" xfId="0" applyNumberFormat="1" applyFont="1"/>
    <xf numFmtId="0" fontId="2" fillId="8" borderId="44" xfId="0" applyFont="1" applyFill="1" applyBorder="1"/>
    <xf numFmtId="44" fontId="2" fillId="8" borderId="38" xfId="1" applyFont="1" applyFill="1" applyBorder="1"/>
    <xf numFmtId="0" fontId="2" fillId="3" borderId="15" xfId="0" applyFont="1" applyFill="1" applyBorder="1"/>
    <xf numFmtId="0" fontId="2" fillId="3" borderId="57" xfId="0" applyFont="1" applyFill="1" applyBorder="1" applyAlignment="1">
      <alignment horizontal="center"/>
    </xf>
    <xf numFmtId="0" fontId="2" fillId="3" borderId="64" xfId="0" applyFont="1" applyFill="1" applyBorder="1" applyAlignment="1">
      <alignment horizontal="center"/>
    </xf>
    <xf numFmtId="0" fontId="2" fillId="3" borderId="65" xfId="0" applyFont="1" applyFill="1" applyBorder="1" applyAlignment="1">
      <alignment horizontal="center"/>
    </xf>
    <xf numFmtId="0" fontId="2" fillId="3" borderId="66" xfId="0" applyFont="1" applyFill="1" applyBorder="1" applyAlignment="1">
      <alignment horizontal="center"/>
    </xf>
    <xf numFmtId="0" fontId="2" fillId="3" borderId="39" xfId="0" applyFont="1" applyFill="1" applyBorder="1" applyAlignment="1">
      <alignment horizontal="right"/>
    </xf>
    <xf numFmtId="44" fontId="0" fillId="3" borderId="9" xfId="0" applyNumberFormat="1" applyFill="1" applyBorder="1"/>
    <xf numFmtId="44" fontId="0" fillId="3" borderId="15" xfId="1" applyFont="1" applyFill="1" applyBorder="1"/>
    <xf numFmtId="0" fontId="2" fillId="8" borderId="15" xfId="0" applyFont="1" applyFill="1" applyBorder="1" applyAlignment="1">
      <alignment horizontal="center" vertical="center" wrapText="1"/>
    </xf>
    <xf numFmtId="0" fontId="2" fillId="8" borderId="15" xfId="0" applyFont="1" applyFill="1" applyBorder="1" applyAlignment="1">
      <alignment horizontal="center" vertical="center"/>
    </xf>
    <xf numFmtId="44" fontId="0" fillId="3" borderId="17" xfId="0" applyNumberFormat="1" applyFill="1" applyBorder="1"/>
    <xf numFmtId="44" fontId="0" fillId="3" borderId="18" xfId="0" applyNumberFormat="1" applyFill="1" applyBorder="1"/>
    <xf numFmtId="44" fontId="0" fillId="3" borderId="10" xfId="0" applyNumberFormat="1" applyFill="1" applyBorder="1"/>
    <xf numFmtId="44" fontId="0" fillId="3" borderId="20" xfId="0" applyNumberFormat="1" applyFill="1" applyBorder="1"/>
    <xf numFmtId="44" fontId="0" fillId="3" borderId="21" xfId="0" applyNumberFormat="1" applyFill="1" applyBorder="1"/>
    <xf numFmtId="0" fontId="2" fillId="3" borderId="15" xfId="0" applyFont="1" applyFill="1" applyBorder="1" applyAlignment="1">
      <alignment horizontal="center" vertical="center"/>
    </xf>
    <xf numFmtId="0" fontId="2" fillId="3" borderId="15" xfId="0" applyFont="1" applyFill="1" applyBorder="1" applyAlignment="1">
      <alignment horizontal="right"/>
    </xf>
    <xf numFmtId="0" fontId="2" fillId="11" borderId="1" xfId="0" applyFont="1" applyFill="1" applyBorder="1" applyAlignment="1">
      <alignment horizontal="right"/>
    </xf>
    <xf numFmtId="0" fontId="2" fillId="13" borderId="51" xfId="0" applyFont="1" applyFill="1" applyBorder="1" applyAlignment="1">
      <alignment horizontal="right"/>
    </xf>
    <xf numFmtId="0" fontId="2" fillId="11" borderId="15" xfId="0" applyFont="1" applyFill="1" applyBorder="1" applyAlignment="1">
      <alignment horizontal="right"/>
    </xf>
    <xf numFmtId="0" fontId="2" fillId="13" borderId="39" xfId="0" applyFont="1" applyFill="1" applyBorder="1" applyAlignment="1">
      <alignment horizontal="right"/>
    </xf>
    <xf numFmtId="44" fontId="0" fillId="8" borderId="15" xfId="0" applyNumberFormat="1" applyFill="1" applyBorder="1"/>
    <xf numFmtId="0" fontId="2" fillId="11" borderId="15" xfId="0" applyFont="1" applyFill="1" applyBorder="1" applyAlignment="1">
      <alignment horizontal="center"/>
    </xf>
    <xf numFmtId="0" fontId="2" fillId="13" borderId="15" xfId="0" applyFont="1" applyFill="1" applyBorder="1" applyAlignment="1">
      <alignment horizontal="center"/>
    </xf>
    <xf numFmtId="0" fontId="2" fillId="13" borderId="39" xfId="0" applyFont="1" applyFill="1" applyBorder="1" applyAlignment="1">
      <alignment horizontal="center"/>
    </xf>
    <xf numFmtId="44" fontId="0" fillId="8" borderId="39" xfId="0" applyNumberFormat="1" applyFill="1" applyBorder="1"/>
    <xf numFmtId="44" fontId="2" fillId="0" borderId="15" xfId="0" applyNumberFormat="1" applyFont="1" applyBorder="1"/>
    <xf numFmtId="44" fontId="0" fillId="0" borderId="0" xfId="1" applyFont="1" applyFill="1" applyBorder="1"/>
    <xf numFmtId="14" fontId="0" fillId="0" borderId="15" xfId="0" applyNumberFormat="1" applyBorder="1" applyProtection="1">
      <protection locked="0"/>
    </xf>
    <xf numFmtId="14" fontId="0" fillId="0" borderId="49" xfId="0" applyNumberFormat="1" applyBorder="1" applyProtection="1">
      <protection locked="0"/>
    </xf>
    <xf numFmtId="0" fontId="8" fillId="14" borderId="17" xfId="0" applyFont="1" applyFill="1" applyBorder="1" applyAlignment="1" applyProtection="1">
      <alignment wrapText="1"/>
      <protection locked="0"/>
    </xf>
    <xf numFmtId="166" fontId="0" fillId="0" borderId="17" xfId="0" applyNumberFormat="1" applyBorder="1" applyProtection="1">
      <protection locked="0"/>
    </xf>
    <xf numFmtId="44" fontId="0" fillId="0" borderId="18" xfId="1" applyFont="1" applyFill="1" applyBorder="1" applyProtection="1">
      <protection locked="0"/>
    </xf>
    <xf numFmtId="14" fontId="0" fillId="0" borderId="29" xfId="0" applyNumberFormat="1" applyBorder="1" applyProtection="1">
      <protection locked="0"/>
    </xf>
    <xf numFmtId="0" fontId="8" fillId="14" borderId="9" xfId="0" applyFont="1" applyFill="1" applyBorder="1" applyAlignment="1" applyProtection="1">
      <alignment wrapText="1"/>
      <protection locked="0"/>
    </xf>
    <xf numFmtId="166" fontId="0" fillId="0" borderId="9" xfId="0" applyNumberFormat="1" applyBorder="1" applyProtection="1">
      <protection locked="0"/>
    </xf>
    <xf numFmtId="44" fontId="0" fillId="0" borderId="10" xfId="1" applyFont="1" applyFill="1" applyBorder="1" applyProtection="1">
      <protection locked="0"/>
    </xf>
    <xf numFmtId="14" fontId="0" fillId="0" borderId="30" xfId="0" applyNumberFormat="1" applyBorder="1" applyProtection="1">
      <protection locked="0"/>
    </xf>
    <xf numFmtId="0" fontId="8" fillId="14" borderId="20" xfId="0" applyFont="1" applyFill="1" applyBorder="1" applyAlignment="1" applyProtection="1">
      <alignment wrapText="1"/>
      <protection locked="0"/>
    </xf>
    <xf numFmtId="166" fontId="0" fillId="0" borderId="20" xfId="0" applyNumberFormat="1" applyBorder="1" applyProtection="1">
      <protection locked="0"/>
    </xf>
    <xf numFmtId="44" fontId="0" fillId="0" borderId="21" xfId="1" applyFont="1" applyFill="1" applyBorder="1" applyProtection="1">
      <protection locked="0"/>
    </xf>
    <xf numFmtId="0" fontId="8" fillId="14" borderId="56" xfId="0" applyFont="1" applyFill="1" applyBorder="1" applyAlignment="1" applyProtection="1">
      <alignment wrapText="1"/>
      <protection locked="0"/>
    </xf>
    <xf numFmtId="44" fontId="0" fillId="0" borderId="17" xfId="1" applyFont="1" applyBorder="1" applyProtection="1">
      <protection locked="0"/>
    </xf>
    <xf numFmtId="44" fontId="0" fillId="0" borderId="59" xfId="1" applyFont="1" applyFill="1" applyBorder="1" applyProtection="1">
      <protection locked="0"/>
    </xf>
    <xf numFmtId="0" fontId="8" fillId="14" borderId="67" xfId="0" applyFont="1" applyFill="1" applyBorder="1" applyAlignment="1" applyProtection="1">
      <alignment wrapText="1"/>
      <protection locked="0"/>
    </xf>
    <xf numFmtId="44" fontId="0" fillId="0" borderId="60" xfId="1" applyFont="1" applyBorder="1" applyProtection="1">
      <protection locked="0"/>
    </xf>
    <xf numFmtId="0" fontId="8" fillId="14" borderId="69" xfId="0" applyFont="1" applyFill="1" applyBorder="1" applyAlignment="1" applyProtection="1">
      <alignment wrapText="1"/>
      <protection locked="0"/>
    </xf>
    <xf numFmtId="44" fontId="0" fillId="0" borderId="20" xfId="1" applyFont="1" applyBorder="1" applyProtection="1">
      <protection locked="0"/>
    </xf>
    <xf numFmtId="44" fontId="0" fillId="0" borderId="61" xfId="1" applyFont="1" applyBorder="1" applyProtection="1">
      <protection locked="0"/>
    </xf>
    <xf numFmtId="14" fontId="0" fillId="0" borderId="70" xfId="0" applyNumberFormat="1" applyBorder="1" applyProtection="1">
      <protection locked="0"/>
    </xf>
    <xf numFmtId="14" fontId="0" fillId="0" borderId="53" xfId="0" applyNumberFormat="1" applyBorder="1" applyProtection="1">
      <protection locked="0"/>
    </xf>
    <xf numFmtId="14" fontId="0" fillId="0" borderId="71" xfId="0" applyNumberFormat="1" applyBorder="1" applyProtection="1">
      <protection locked="0"/>
    </xf>
    <xf numFmtId="0" fontId="2" fillId="0" borderId="28" xfId="0" applyFont="1" applyBorder="1"/>
    <xf numFmtId="0" fontId="2" fillId="0" borderId="29" xfId="0" applyFont="1" applyBorder="1"/>
    <xf numFmtId="0" fontId="2" fillId="0" borderId="30" xfId="0" applyFont="1" applyBorder="1"/>
    <xf numFmtId="44" fontId="2" fillId="8" borderId="38" xfId="1" applyFont="1" applyFill="1" applyBorder="1" applyProtection="1">
      <protection locked="0"/>
    </xf>
    <xf numFmtId="0" fontId="5" fillId="0" borderId="0" xfId="0" applyFont="1" applyAlignment="1">
      <alignment horizontal="center" vertical="center"/>
    </xf>
    <xf numFmtId="2" fontId="2" fillId="0" borderId="15" xfId="0" applyNumberFormat="1" applyFont="1" applyBorder="1"/>
    <xf numFmtId="168" fontId="0" fillId="0" borderId="44" xfId="0" applyNumberFormat="1" applyBorder="1"/>
    <xf numFmtId="44" fontId="0" fillId="0" borderId="37" xfId="1" applyFont="1" applyBorder="1"/>
    <xf numFmtId="44" fontId="0" fillId="0" borderId="35" xfId="1" applyFont="1" applyBorder="1"/>
    <xf numFmtId="168" fontId="0" fillId="0" borderId="54" xfId="0" applyNumberFormat="1" applyBorder="1"/>
    <xf numFmtId="44" fontId="0" fillId="0" borderId="0" xfId="1" applyFont="1" applyBorder="1"/>
    <xf numFmtId="44" fontId="0" fillId="0" borderId="55" xfId="1" applyFont="1" applyBorder="1"/>
    <xf numFmtId="167" fontId="0" fillId="0" borderId="15" xfId="2" applyNumberFormat="1" applyFont="1" applyBorder="1"/>
    <xf numFmtId="9" fontId="0" fillId="8" borderId="15" xfId="2" applyFont="1" applyFill="1" applyBorder="1" applyProtection="1">
      <protection locked="0"/>
    </xf>
    <xf numFmtId="10" fontId="0" fillId="8" borderId="15" xfId="2" applyNumberFormat="1" applyFont="1" applyFill="1" applyBorder="1" applyProtection="1">
      <protection locked="0"/>
    </xf>
    <xf numFmtId="2" fontId="0" fillId="0" borderId="38" xfId="0" applyNumberFormat="1" applyBorder="1" applyProtection="1">
      <protection locked="0"/>
    </xf>
    <xf numFmtId="2" fontId="0" fillId="0" borderId="73" xfId="0" applyNumberFormat="1" applyBorder="1" applyProtection="1">
      <protection locked="0"/>
    </xf>
    <xf numFmtId="0" fontId="0" fillId="0" borderId="0" xfId="0" applyAlignment="1">
      <alignment wrapText="1"/>
    </xf>
    <xf numFmtId="0" fontId="0" fillId="0" borderId="0" xfId="0" applyAlignment="1">
      <alignment horizontal="left" vertical="top" wrapText="1"/>
    </xf>
    <xf numFmtId="0" fontId="10" fillId="0" borderId="0" xfId="0" applyFont="1" applyAlignment="1">
      <alignment vertical="center" wrapText="1"/>
    </xf>
    <xf numFmtId="0" fontId="2" fillId="0" borderId="0" xfId="0" applyFont="1" applyAlignment="1">
      <alignment vertical="center" wrapText="1"/>
    </xf>
    <xf numFmtId="0" fontId="11" fillId="0" borderId="0" xfId="0" applyFont="1" applyAlignment="1">
      <alignment horizontal="left" vertical="top" wrapText="1"/>
    </xf>
    <xf numFmtId="0" fontId="12" fillId="0" borderId="0" xfId="0" applyFont="1"/>
    <xf numFmtId="0" fontId="2" fillId="0" borderId="0" xfId="0" applyFont="1" applyAlignment="1">
      <alignment wrapText="1"/>
    </xf>
    <xf numFmtId="0" fontId="2" fillId="0" borderId="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6" borderId="1" xfId="0" applyFont="1"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5" xfId="0" applyFont="1" applyFill="1" applyBorder="1" applyAlignment="1">
      <alignment horizontal="center"/>
    </xf>
    <xf numFmtId="44" fontId="2" fillId="7" borderId="33" xfId="1" applyFont="1" applyFill="1" applyBorder="1" applyAlignment="1">
      <alignment horizontal="center"/>
    </xf>
    <xf numFmtId="44" fontId="2" fillId="7" borderId="2" xfId="1" applyFont="1" applyFill="1" applyBorder="1" applyAlignment="1">
      <alignment horizontal="center"/>
    </xf>
    <xf numFmtId="44" fontId="2" fillId="3" borderId="1" xfId="1" applyFont="1" applyFill="1" applyBorder="1" applyAlignment="1">
      <alignment horizontal="center"/>
    </xf>
    <xf numFmtId="44" fontId="2" fillId="3" borderId="2" xfId="1" applyFont="1" applyFill="1" applyBorder="1" applyAlignment="1">
      <alignment horizontal="center"/>
    </xf>
    <xf numFmtId="44" fontId="2" fillId="3" borderId="3" xfId="1"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44" fontId="2" fillId="3" borderId="1" xfId="0" applyNumberFormat="1" applyFont="1" applyFill="1" applyBorder="1" applyAlignment="1">
      <alignment horizontal="center"/>
    </xf>
    <xf numFmtId="44" fontId="2" fillId="3" borderId="2" xfId="0" applyNumberFormat="1" applyFont="1" applyFill="1" applyBorder="1" applyAlignment="1">
      <alignment horizontal="center"/>
    </xf>
    <xf numFmtId="44" fontId="2" fillId="3" borderId="3" xfId="0" applyNumberFormat="1" applyFont="1" applyFill="1" applyBorder="1" applyAlignment="1">
      <alignment horizont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center"/>
    </xf>
    <xf numFmtId="0" fontId="0" fillId="0" borderId="37"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2" fillId="0" borderId="24"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26" xfId="0" applyFont="1" applyBorder="1" applyAlignment="1" applyProtection="1">
      <alignment horizontal="left"/>
      <protection locked="0"/>
    </xf>
    <xf numFmtId="0" fontId="2" fillId="0" borderId="27"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65" fontId="2" fillId="0" borderId="53" xfId="0" applyNumberFormat="1" applyFont="1" applyBorder="1" applyAlignment="1" applyProtection="1">
      <alignment horizontal="left"/>
      <protection locked="0"/>
    </xf>
    <xf numFmtId="165" fontId="2" fillId="0" borderId="26" xfId="0" applyNumberFormat="1" applyFont="1" applyBorder="1" applyAlignment="1" applyProtection="1">
      <alignment horizontal="left"/>
      <protection locked="0"/>
    </xf>
    <xf numFmtId="165" fontId="2" fillId="0" borderId="27" xfId="0" applyNumberFormat="1" applyFont="1" applyBorder="1" applyAlignment="1" applyProtection="1">
      <alignment horizontal="left"/>
      <protection locked="0"/>
    </xf>
    <xf numFmtId="0" fontId="2" fillId="0" borderId="0" xfId="0" applyFont="1" applyAlignment="1">
      <alignment horizontal="center"/>
    </xf>
    <xf numFmtId="44" fontId="2" fillId="6" borderId="33" xfId="1" applyFont="1" applyFill="1" applyBorder="1" applyAlignment="1">
      <alignment horizontal="center"/>
    </xf>
    <xf numFmtId="44" fontId="2" fillId="6" borderId="2" xfId="1" applyFont="1" applyFill="1" applyBorder="1" applyAlignment="1">
      <alignment horizontal="center"/>
    </xf>
    <xf numFmtId="0" fontId="2" fillId="13" borderId="41" xfId="0" applyFont="1" applyFill="1" applyBorder="1" applyAlignment="1" applyProtection="1">
      <alignment horizontal="center"/>
      <protection locked="0"/>
    </xf>
    <xf numFmtId="0" fontId="2" fillId="13" borderId="37" xfId="0" applyFont="1" applyFill="1" applyBorder="1" applyAlignment="1" applyProtection="1">
      <alignment horizontal="center"/>
      <protection locked="0"/>
    </xf>
    <xf numFmtId="0" fontId="2" fillId="13" borderId="35" xfId="0" applyFont="1" applyFill="1" applyBorder="1" applyAlignment="1" applyProtection="1">
      <alignment horizontal="center"/>
      <protection locked="0"/>
    </xf>
    <xf numFmtId="0" fontId="6" fillId="12" borderId="0" xfId="0" applyFont="1" applyFill="1" applyAlignment="1">
      <alignment horizontal="center"/>
    </xf>
    <xf numFmtId="0" fontId="2" fillId="0" borderId="41"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35" xfId="0" applyFont="1" applyBorder="1" applyAlignment="1" applyProtection="1">
      <alignment horizontal="center"/>
      <protection locked="0"/>
    </xf>
    <xf numFmtId="0" fontId="2" fillId="11" borderId="41" xfId="0" applyFont="1" applyFill="1" applyBorder="1" applyAlignment="1" applyProtection="1">
      <alignment horizontal="center"/>
      <protection locked="0"/>
    </xf>
    <xf numFmtId="0" fontId="2" fillId="11" borderId="37" xfId="0" applyFont="1" applyFill="1" applyBorder="1" applyAlignment="1" applyProtection="1">
      <alignment horizontal="center"/>
      <protection locked="0"/>
    </xf>
    <xf numFmtId="0" fontId="2" fillId="11" borderId="35" xfId="0" applyFont="1" applyFill="1" applyBorder="1" applyAlignment="1" applyProtection="1">
      <alignment horizontal="center"/>
      <protection locked="0"/>
    </xf>
    <xf numFmtId="0" fontId="6" fillId="10" borderId="0" xfId="0" applyFont="1" applyFill="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58" xfId="0" applyFont="1" applyFill="1" applyBorder="1" applyAlignment="1">
      <alignment horizontal="center"/>
    </xf>
    <xf numFmtId="0" fontId="0" fillId="0" borderId="5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60"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2" xfId="0" applyBorder="1" applyAlignment="1" applyProtection="1">
      <alignment horizontal="center"/>
      <protection locked="0"/>
    </xf>
    <xf numFmtId="0" fontId="2" fillId="8" borderId="1" xfId="0" applyFont="1" applyFill="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2" fillId="14" borderId="44" xfId="0" applyFont="1" applyFill="1" applyBorder="1" applyAlignment="1" applyProtection="1">
      <alignment horizontal="center"/>
      <protection locked="0"/>
    </xf>
    <xf numFmtId="0" fontId="2" fillId="14" borderId="35" xfId="0" applyFont="1" applyFill="1" applyBorder="1" applyAlignment="1" applyProtection="1">
      <alignment horizontal="center"/>
      <protection locked="0"/>
    </xf>
    <xf numFmtId="0" fontId="2" fillId="14" borderId="54" xfId="0" applyFont="1" applyFill="1" applyBorder="1" applyAlignment="1" applyProtection="1">
      <alignment horizontal="center"/>
      <protection locked="0"/>
    </xf>
    <xf numFmtId="0" fontId="2" fillId="14" borderId="55" xfId="0" applyFont="1" applyFill="1" applyBorder="1" applyAlignment="1" applyProtection="1">
      <alignment horizontal="center"/>
      <protection locked="0"/>
    </xf>
    <xf numFmtId="0" fontId="2" fillId="14" borderId="51" xfId="0" applyFont="1" applyFill="1" applyBorder="1" applyAlignment="1" applyProtection="1">
      <alignment horizontal="center"/>
      <protection locked="0"/>
    </xf>
    <xf numFmtId="0" fontId="2" fillId="14" borderId="34" xfId="0" applyFont="1" applyFill="1" applyBorder="1" applyAlignment="1" applyProtection="1">
      <alignment horizontal="center"/>
      <protection locked="0"/>
    </xf>
    <xf numFmtId="0" fontId="2" fillId="8" borderId="44" xfId="0" applyFont="1" applyFill="1" applyBorder="1" applyAlignment="1">
      <alignment horizontal="center" vertical="center"/>
    </xf>
    <xf numFmtId="0" fontId="2" fillId="8" borderId="37"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54" xfId="0" applyFont="1" applyFill="1" applyBorder="1" applyAlignment="1">
      <alignment horizontal="center" vertical="center"/>
    </xf>
    <xf numFmtId="0" fontId="2" fillId="8" borderId="0" xfId="0" applyFont="1" applyFill="1" applyAlignment="1">
      <alignment horizontal="center" vertical="center"/>
    </xf>
    <xf numFmtId="0" fontId="2" fillId="8" borderId="55" xfId="0" applyFont="1" applyFill="1" applyBorder="1" applyAlignment="1">
      <alignment horizontal="center" vertical="center"/>
    </xf>
    <xf numFmtId="0" fontId="2" fillId="8" borderId="51" xfId="0" applyFont="1" applyFill="1" applyBorder="1" applyAlignment="1">
      <alignment horizontal="center" vertical="center"/>
    </xf>
    <xf numFmtId="0" fontId="2" fillId="8" borderId="52" xfId="0" applyFont="1" applyFill="1" applyBorder="1" applyAlignment="1">
      <alignment horizontal="center" vertical="center"/>
    </xf>
    <xf numFmtId="0" fontId="2" fillId="8" borderId="34" xfId="0" applyFont="1" applyFill="1" applyBorder="1" applyAlignment="1">
      <alignment horizontal="center" vertical="center"/>
    </xf>
    <xf numFmtId="0" fontId="0" fillId="0" borderId="61"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23" xfId="0" applyBorder="1" applyAlignment="1" applyProtection="1">
      <alignment horizontal="center"/>
      <protection locked="0"/>
    </xf>
    <xf numFmtId="0" fontId="7" fillId="3" borderId="1" xfId="0" applyFont="1" applyFill="1" applyBorder="1" applyAlignment="1">
      <alignment horizontal="center"/>
    </xf>
    <xf numFmtId="0" fontId="7" fillId="3" borderId="3" xfId="0" applyFont="1" applyFill="1" applyBorder="1" applyAlignment="1">
      <alignment horizont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2" fillId="3" borderId="3" xfId="0" applyFont="1" applyFill="1" applyBorder="1" applyAlignment="1">
      <alignment horizontal="center"/>
    </xf>
    <xf numFmtId="0" fontId="0" fillId="0" borderId="20" xfId="0" applyBorder="1" applyAlignment="1" applyProtection="1">
      <alignment horizontal="left"/>
      <protection locked="0"/>
    </xf>
    <xf numFmtId="0" fontId="2" fillId="0" borderId="2" xfId="0" applyFont="1" applyBorder="1" applyAlignment="1" applyProtection="1">
      <alignment horizontal="center"/>
      <protection locked="0"/>
    </xf>
    <xf numFmtId="0" fontId="0" fillId="0" borderId="53" xfId="0" applyBorder="1" applyAlignment="1" applyProtection="1">
      <alignment horizontal="left"/>
      <protection locked="0"/>
    </xf>
    <xf numFmtId="0" fontId="0" fillId="0" borderId="26" xfId="0" applyBorder="1" applyAlignment="1" applyProtection="1">
      <alignment horizontal="left"/>
      <protection locked="0"/>
    </xf>
    <xf numFmtId="0" fontId="0" fillId="0" borderId="22"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9" xfId="0" applyBorder="1" applyAlignment="1" applyProtection="1">
      <alignment horizontal="left"/>
      <protection locked="0"/>
    </xf>
    <xf numFmtId="0" fontId="2" fillId="8" borderId="4" xfId="0" applyFont="1" applyFill="1" applyBorder="1" applyAlignment="1">
      <alignment horizontal="center" wrapText="1"/>
    </xf>
    <xf numFmtId="0" fontId="2" fillId="8" borderId="6" xfId="0" applyFont="1" applyFill="1" applyBorder="1" applyAlignment="1">
      <alignment horizontal="center" wrapText="1"/>
    </xf>
    <xf numFmtId="0" fontId="2" fillId="3" borderId="0" xfId="0" applyFont="1" applyFill="1" applyAlignment="1">
      <alignment horizontal="center"/>
    </xf>
    <xf numFmtId="0" fontId="2" fillId="3" borderId="63" xfId="0" applyFont="1" applyFill="1" applyBorder="1" applyAlignment="1">
      <alignment horizontal="center"/>
    </xf>
    <xf numFmtId="0" fontId="0" fillId="0" borderId="16" xfId="0" applyBorder="1" applyAlignment="1" applyProtection="1">
      <alignment horizontal="left"/>
      <protection locked="0"/>
    </xf>
    <xf numFmtId="0" fontId="0" fillId="0" borderId="17" xfId="0" applyBorder="1" applyAlignment="1" applyProtection="1">
      <alignment horizontal="left"/>
      <protection locked="0"/>
    </xf>
    <xf numFmtId="44" fontId="0" fillId="3" borderId="1" xfId="0" applyNumberFormat="1" applyFill="1" applyBorder="1" applyAlignment="1">
      <alignment horizontal="center"/>
    </xf>
    <xf numFmtId="0" fontId="0" fillId="3" borderId="3" xfId="0" applyFill="1" applyBorder="1" applyAlignment="1">
      <alignment horizontal="center"/>
    </xf>
    <xf numFmtId="0" fontId="5" fillId="8" borderId="1" xfId="0" applyFont="1" applyFill="1" applyBorder="1" applyAlignment="1">
      <alignment horizontal="center"/>
    </xf>
    <xf numFmtId="0" fontId="5" fillId="8" borderId="2" xfId="0" applyFont="1" applyFill="1" applyBorder="1" applyAlignment="1">
      <alignment horizontal="center"/>
    </xf>
    <xf numFmtId="0" fontId="5" fillId="8" borderId="3" xfId="0" applyFont="1" applyFill="1" applyBorder="1" applyAlignment="1">
      <alignment horizontal="center"/>
    </xf>
    <xf numFmtId="0" fontId="7" fillId="3" borderId="2" xfId="0" applyFont="1" applyFill="1" applyBorder="1" applyAlignment="1">
      <alignment horizont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8" xfId="0" applyFont="1" applyFill="1" applyBorder="1" applyAlignment="1">
      <alignment horizontal="center" vertical="center"/>
    </xf>
    <xf numFmtId="0" fontId="5" fillId="0" borderId="33"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44" xfId="0" applyFont="1" applyBorder="1" applyAlignment="1">
      <alignment horizontal="center" vertical="center"/>
    </xf>
    <xf numFmtId="0" fontId="7" fillId="0" borderId="35" xfId="0" applyFont="1" applyBorder="1" applyAlignment="1">
      <alignment horizontal="center" vertical="center"/>
    </xf>
    <xf numFmtId="0" fontId="7" fillId="0" borderId="51" xfId="0" applyFont="1" applyBorder="1" applyAlignment="1">
      <alignment horizontal="center" vertical="center"/>
    </xf>
    <xf numFmtId="0" fontId="7" fillId="0" borderId="34"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2" xfId="0" applyFont="1" applyBorder="1" applyAlignment="1">
      <alignment horizontal="center"/>
    </xf>
    <xf numFmtId="0" fontId="2" fillId="0" borderId="34" xfId="0" applyFont="1" applyBorder="1" applyAlignment="1">
      <alignment horizontal="center"/>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7" fillId="0" borderId="1" xfId="0" applyFont="1" applyBorder="1" applyAlignment="1">
      <alignment horizontal="center"/>
    </xf>
    <xf numFmtId="0" fontId="7" fillId="0" borderId="3" xfId="0" applyFont="1" applyBorder="1" applyAlignment="1">
      <alignment horizontal="center"/>
    </xf>
    <xf numFmtId="1" fontId="0" fillId="0" borderId="70" xfId="0" applyNumberFormat="1" applyBorder="1" applyAlignment="1" applyProtection="1">
      <alignment horizontal="center"/>
      <protection locked="0"/>
    </xf>
    <xf numFmtId="1" fontId="0" fillId="0" borderId="25" xfId="0" applyNumberFormat="1" applyBorder="1" applyAlignment="1" applyProtection="1">
      <alignment horizontal="center"/>
      <protection locked="0"/>
    </xf>
    <xf numFmtId="0" fontId="5" fillId="3" borderId="3" xfId="0" applyFont="1" applyFill="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1" fontId="0" fillId="0" borderId="53"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0" fillId="0" borderId="71" xfId="0" applyNumberFormat="1" applyBorder="1" applyAlignment="1" applyProtection="1">
      <alignment horizontal="center"/>
      <protection locked="0"/>
    </xf>
    <xf numFmtId="1" fontId="0" fillId="0" borderId="74" xfId="0" applyNumberFormat="1" applyBorder="1" applyAlignment="1" applyProtection="1">
      <alignment horizontal="center"/>
      <protection locked="0"/>
    </xf>
    <xf numFmtId="0" fontId="7" fillId="0" borderId="38" xfId="0" applyFont="1" applyBorder="1" applyAlignment="1">
      <alignment horizontal="center" vertical="center"/>
    </xf>
    <xf numFmtId="0" fontId="7" fillId="0" borderId="39" xfId="0" applyFont="1" applyBorder="1" applyAlignment="1">
      <alignment horizontal="center" vertical="center"/>
    </xf>
    <xf numFmtId="14" fontId="0" fillId="8" borderId="15" xfId="0" applyNumberFormat="1" applyFill="1" applyBorder="1" applyProtection="1">
      <protection locked="0"/>
    </xf>
    <xf numFmtId="44" fontId="0" fillId="3" borderId="7" xfId="1" applyFont="1" applyFill="1" applyBorder="1" applyAlignment="1" applyProtection="1">
      <alignment horizontal="left"/>
      <protection locked="0"/>
    </xf>
    <xf numFmtId="44" fontId="0" fillId="0" borderId="43" xfId="1" applyFont="1" applyFill="1" applyBorder="1" applyProtection="1"/>
    <xf numFmtId="44" fontId="2" fillId="0" borderId="6" xfId="1" applyFont="1" applyFill="1" applyBorder="1"/>
    <xf numFmtId="44" fontId="0" fillId="0" borderId="10" xfId="1" applyFont="1" applyFill="1" applyBorder="1" applyProtection="1"/>
    <xf numFmtId="44" fontId="0" fillId="0" borderId="48" xfId="1" applyFont="1" applyFill="1" applyBorder="1" applyProtection="1"/>
    <xf numFmtId="0" fontId="2" fillId="0" borderId="1"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0" xfId="0" applyFont="1" applyProtection="1"/>
    <xf numFmtId="44" fontId="0" fillId="0" borderId="0" xfId="1" applyFont="1"/>
    <xf numFmtId="44" fontId="2" fillId="0" borderId="15" xfId="1" applyFont="1" applyBorder="1"/>
    <xf numFmtId="0" fontId="2" fillId="8" borderId="38" xfId="0" applyFont="1" applyFill="1" applyBorder="1" applyAlignment="1">
      <alignment horizontal="center"/>
    </xf>
    <xf numFmtId="44" fontId="2" fillId="0" borderId="39" xfId="1" applyFont="1" applyBorder="1"/>
    <xf numFmtId="44" fontId="0" fillId="0" borderId="9" xfId="1" applyFont="1" applyBorder="1"/>
    <xf numFmtId="44" fontId="0" fillId="0" borderId="16" xfId="1" applyFont="1" applyBorder="1"/>
    <xf numFmtId="44" fontId="0" fillId="0" borderId="17" xfId="1" applyFont="1" applyBorder="1"/>
    <xf numFmtId="44" fontId="0" fillId="0" borderId="18" xfId="1" applyFont="1" applyBorder="1"/>
    <xf numFmtId="44" fontId="0" fillId="0" borderId="8" xfId="1" applyFont="1" applyBorder="1"/>
    <xf numFmtId="44" fontId="0" fillId="0" borderId="10" xfId="1" applyFont="1" applyBorder="1"/>
    <xf numFmtId="44" fontId="0" fillId="0" borderId="19" xfId="1" applyFont="1" applyBorder="1"/>
    <xf numFmtId="44" fontId="0" fillId="0" borderId="20" xfId="1" applyFont="1" applyBorder="1"/>
    <xf numFmtId="44" fontId="0" fillId="0" borderId="21" xfId="1" applyFont="1" applyBorder="1"/>
    <xf numFmtId="0" fontId="2" fillId="0" borderId="44" xfId="0" applyFont="1" applyBorder="1" applyAlignment="1">
      <alignment horizontal="center" vertical="center"/>
    </xf>
    <xf numFmtId="0" fontId="2" fillId="0" borderId="73" xfId="0" applyFont="1" applyBorder="1" applyAlignment="1">
      <alignment horizontal="center"/>
    </xf>
    <xf numFmtId="167" fontId="0" fillId="0" borderId="1" xfId="2" applyNumberFormat="1" applyFont="1" applyBorder="1"/>
    <xf numFmtId="9" fontId="0" fillId="8" borderId="15" xfId="2" applyFont="1" applyFill="1" applyBorder="1"/>
    <xf numFmtId="10" fontId="0" fillId="8" borderId="15" xfId="2" applyNumberFormat="1" applyFont="1" applyFill="1" applyBorder="1"/>
    <xf numFmtId="0" fontId="7" fillId="0" borderId="44" xfId="0" applyFont="1" applyBorder="1"/>
    <xf numFmtId="0" fontId="0" fillId="0" borderId="37" xfId="0" applyBorder="1"/>
    <xf numFmtId="0" fontId="2" fillId="0" borderId="37" xfId="0" applyFont="1" applyBorder="1"/>
    <xf numFmtId="0" fontId="0" fillId="0" borderId="35" xfId="0" applyBorder="1"/>
    <xf numFmtId="0" fontId="0" fillId="0" borderId="51" xfId="0" applyBorder="1"/>
    <xf numFmtId="0" fontId="0" fillId="0" borderId="52" xfId="0" applyBorder="1"/>
    <xf numFmtId="0" fontId="0" fillId="0" borderId="34" xfId="0" applyBorder="1"/>
    <xf numFmtId="14" fontId="0" fillId="0" borderId="67" xfId="0" applyNumberFormat="1" applyBorder="1" applyProtection="1">
      <protection locked="0"/>
    </xf>
    <xf numFmtId="14" fontId="0" fillId="0" borderId="68" xfId="0" applyNumberFormat="1" applyBorder="1" applyProtection="1">
      <protection locked="0"/>
    </xf>
    <xf numFmtId="14" fontId="0" fillId="0" borderId="22" xfId="0" applyNumberFormat="1" applyBorder="1" applyProtection="1">
      <protection locked="0"/>
    </xf>
    <xf numFmtId="14" fontId="0" fillId="0" borderId="60" xfId="0" applyNumberFormat="1" applyBorder="1" applyProtection="1">
      <protection locked="0"/>
    </xf>
    <xf numFmtId="14" fontId="0" fillId="0" borderId="36" xfId="0" applyNumberFormat="1" applyBorder="1" applyProtection="1">
      <protection locked="0"/>
    </xf>
    <xf numFmtId="14" fontId="0" fillId="0" borderId="72" xfId="0" applyNumberFormat="1" applyBorder="1" applyProtection="1">
      <protection locked="0"/>
    </xf>
    <xf numFmtId="2" fontId="0" fillId="0" borderId="39" xfId="0" applyNumberFormat="1" applyBorder="1" applyProtection="1">
      <protection locked="0"/>
    </xf>
  </cellXfs>
  <cellStyles count="3">
    <cellStyle name="Monétaire" xfId="1" builtinId="4"/>
    <cellStyle name="Normal" xfId="0" builtinId="0"/>
    <cellStyle name="Pourcentage" xfId="2" builtinId="5"/>
  </cellStyles>
  <dxfs count="0"/>
  <tableStyles count="0" defaultTableStyle="TableStyleMedium2" defaultPivotStyle="PivotStyleLight16"/>
  <colors>
    <mruColors>
      <color rgb="FFFCF7D4"/>
      <color rgb="FFCEFEDF"/>
      <color rgb="FFF0D4C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xdr:row>
      <xdr:rowOff>17400</xdr:rowOff>
    </xdr:from>
    <xdr:to>
      <xdr:col>1</xdr:col>
      <xdr:colOff>3256774</xdr:colOff>
      <xdr:row>4</xdr:row>
      <xdr:rowOff>133349</xdr:rowOff>
    </xdr:to>
    <xdr:pic>
      <xdr:nvPicPr>
        <xdr:cNvPr id="2" name="Image 1" descr="Accueil - MRC des Basques">
          <a:extLst>
            <a:ext uri="{FF2B5EF4-FFF2-40B4-BE49-F238E27FC236}">
              <a16:creationId xmlns:a16="http://schemas.microsoft.com/office/drawing/2014/main" id="{42C09233-C508-4EEF-26DC-0F6571BDA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198375"/>
          <a:ext cx="3176763" cy="668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0</xdr:colOff>
      <xdr:row>19</xdr:row>
      <xdr:rowOff>91449</xdr:rowOff>
    </xdr:to>
    <xdr:pic>
      <xdr:nvPicPr>
        <xdr:cNvPr id="3" name="Image 2">
          <a:extLst>
            <a:ext uri="{FF2B5EF4-FFF2-40B4-BE49-F238E27FC236}">
              <a16:creationId xmlns:a16="http://schemas.microsoft.com/office/drawing/2014/main" id="{0D83ACCE-C97F-9C34-A0A5-21BC1761F370}"/>
            </a:ext>
          </a:extLst>
        </xdr:cNvPr>
        <xdr:cNvPicPr>
          <a:picLocks noChangeAspect="1"/>
        </xdr:cNvPicPr>
      </xdr:nvPicPr>
      <xdr:blipFill>
        <a:blip xmlns:r="http://schemas.openxmlformats.org/officeDocument/2006/relationships" r:embed="rId2"/>
        <a:stretch>
          <a:fillRect/>
        </a:stretch>
      </xdr:blipFill>
      <xdr:spPr>
        <a:xfrm>
          <a:off x="0" y="5086350"/>
          <a:ext cx="7839075" cy="803919"/>
        </a:xfrm>
        <a:prstGeom prst="rect">
          <a:avLst/>
        </a:prstGeom>
      </xdr:spPr>
    </xdr:pic>
    <xdr:clientData/>
  </xdr:twoCellAnchor>
  <xdr:twoCellAnchor editAs="oneCell">
    <xdr:from>
      <xdr:col>1</xdr:col>
      <xdr:colOff>30480</xdr:colOff>
      <xdr:row>42</xdr:row>
      <xdr:rowOff>30480</xdr:rowOff>
    </xdr:from>
    <xdr:to>
      <xdr:col>1</xdr:col>
      <xdr:colOff>5521166</xdr:colOff>
      <xdr:row>49</xdr:row>
      <xdr:rowOff>173478</xdr:rowOff>
    </xdr:to>
    <xdr:pic>
      <xdr:nvPicPr>
        <xdr:cNvPr id="4" name="Image 3">
          <a:extLst>
            <a:ext uri="{FF2B5EF4-FFF2-40B4-BE49-F238E27FC236}">
              <a16:creationId xmlns:a16="http://schemas.microsoft.com/office/drawing/2014/main" id="{177C366C-2657-D25D-AB2C-9F448AF12C63}"/>
            </a:ext>
          </a:extLst>
        </xdr:cNvPr>
        <xdr:cNvPicPr>
          <a:picLocks noChangeAspect="1"/>
        </xdr:cNvPicPr>
      </xdr:nvPicPr>
      <xdr:blipFill>
        <a:blip xmlns:r="http://schemas.openxmlformats.org/officeDocument/2006/relationships" r:embed="rId3"/>
        <a:stretch>
          <a:fillRect/>
        </a:stretch>
      </xdr:blipFill>
      <xdr:spPr>
        <a:xfrm>
          <a:off x="30480" y="9088755"/>
          <a:ext cx="5490686" cy="1413633"/>
        </a:xfrm>
        <a:prstGeom prst="rect">
          <a:avLst/>
        </a:prstGeom>
      </xdr:spPr>
    </xdr:pic>
    <xdr:clientData/>
  </xdr:twoCellAnchor>
  <xdr:twoCellAnchor editAs="oneCell">
    <xdr:from>
      <xdr:col>1</xdr:col>
      <xdr:colOff>15240</xdr:colOff>
      <xdr:row>25</xdr:row>
      <xdr:rowOff>21633</xdr:rowOff>
    </xdr:from>
    <xdr:to>
      <xdr:col>1</xdr:col>
      <xdr:colOff>7755517</xdr:colOff>
      <xdr:row>25</xdr:row>
      <xdr:rowOff>969645</xdr:rowOff>
    </xdr:to>
    <xdr:pic>
      <xdr:nvPicPr>
        <xdr:cNvPr id="5" name="Image 4">
          <a:extLst>
            <a:ext uri="{FF2B5EF4-FFF2-40B4-BE49-F238E27FC236}">
              <a16:creationId xmlns:a16="http://schemas.microsoft.com/office/drawing/2014/main" id="{18CB3A2E-BA96-D104-E20D-A9660E7128A6}"/>
            </a:ext>
          </a:extLst>
        </xdr:cNvPr>
        <xdr:cNvPicPr>
          <a:picLocks noChangeAspect="1"/>
        </xdr:cNvPicPr>
      </xdr:nvPicPr>
      <xdr:blipFill>
        <a:blip xmlns:r="http://schemas.openxmlformats.org/officeDocument/2006/relationships" r:embed="rId4"/>
        <a:stretch>
          <a:fillRect/>
        </a:stretch>
      </xdr:blipFill>
      <xdr:spPr>
        <a:xfrm>
          <a:off x="300990" y="8365533"/>
          <a:ext cx="7732657" cy="959442"/>
        </a:xfrm>
        <a:prstGeom prst="rect">
          <a:avLst/>
        </a:prstGeom>
      </xdr:spPr>
    </xdr:pic>
    <xdr:clientData/>
  </xdr:twoCellAnchor>
  <xdr:twoCellAnchor editAs="oneCell">
    <xdr:from>
      <xdr:col>1</xdr:col>
      <xdr:colOff>38100</xdr:colOff>
      <xdr:row>27</xdr:row>
      <xdr:rowOff>34290</xdr:rowOff>
    </xdr:from>
    <xdr:to>
      <xdr:col>1</xdr:col>
      <xdr:colOff>1806093</xdr:colOff>
      <xdr:row>27</xdr:row>
      <xdr:rowOff>1962316</xdr:rowOff>
    </xdr:to>
    <xdr:pic>
      <xdr:nvPicPr>
        <xdr:cNvPr id="7" name="Image 6">
          <a:extLst>
            <a:ext uri="{FF2B5EF4-FFF2-40B4-BE49-F238E27FC236}">
              <a16:creationId xmlns:a16="http://schemas.microsoft.com/office/drawing/2014/main" id="{6A6A3C88-89EE-04FA-90D4-2F665186ED0F}"/>
            </a:ext>
          </a:extLst>
        </xdr:cNvPr>
        <xdr:cNvPicPr>
          <a:picLocks noChangeAspect="1"/>
        </xdr:cNvPicPr>
      </xdr:nvPicPr>
      <xdr:blipFill>
        <a:blip xmlns:r="http://schemas.openxmlformats.org/officeDocument/2006/relationships" r:embed="rId5"/>
        <a:stretch>
          <a:fillRect/>
        </a:stretch>
      </xdr:blipFill>
      <xdr:spPr>
        <a:xfrm>
          <a:off x="323850" y="10921365"/>
          <a:ext cx="1764183" cy="1924216"/>
        </a:xfrm>
        <a:prstGeom prst="rect">
          <a:avLst/>
        </a:prstGeom>
        <a:ln>
          <a:solidFill>
            <a:sysClr val="windowText" lastClr="000000"/>
          </a:solidFill>
        </a:ln>
      </xdr:spPr>
    </xdr:pic>
    <xdr:clientData/>
  </xdr:twoCellAnchor>
  <xdr:twoCellAnchor editAs="oneCell">
    <xdr:from>
      <xdr:col>1</xdr:col>
      <xdr:colOff>1939290</xdr:colOff>
      <xdr:row>27</xdr:row>
      <xdr:rowOff>571500</xdr:rowOff>
    </xdr:from>
    <xdr:to>
      <xdr:col>1</xdr:col>
      <xdr:colOff>3486283</xdr:colOff>
      <xdr:row>27</xdr:row>
      <xdr:rowOff>1962271</xdr:rowOff>
    </xdr:to>
    <xdr:pic>
      <xdr:nvPicPr>
        <xdr:cNvPr id="8" name="Image 7">
          <a:extLst>
            <a:ext uri="{FF2B5EF4-FFF2-40B4-BE49-F238E27FC236}">
              <a16:creationId xmlns:a16="http://schemas.microsoft.com/office/drawing/2014/main" id="{37E8C841-9E05-67C7-1F46-2BC277315A03}"/>
            </a:ext>
          </a:extLst>
        </xdr:cNvPr>
        <xdr:cNvPicPr>
          <a:picLocks noChangeAspect="1"/>
        </xdr:cNvPicPr>
      </xdr:nvPicPr>
      <xdr:blipFill>
        <a:blip xmlns:r="http://schemas.openxmlformats.org/officeDocument/2006/relationships" r:embed="rId6"/>
        <a:stretch>
          <a:fillRect/>
        </a:stretch>
      </xdr:blipFill>
      <xdr:spPr>
        <a:xfrm>
          <a:off x="2225040" y="11458575"/>
          <a:ext cx="1543183" cy="1386961"/>
        </a:xfrm>
        <a:prstGeom prst="rect">
          <a:avLst/>
        </a:prstGeom>
        <a:ln>
          <a:solidFill>
            <a:sysClr val="windowText" lastClr="000000"/>
          </a:solidFill>
        </a:ln>
      </xdr:spPr>
    </xdr:pic>
    <xdr:clientData/>
  </xdr:twoCellAnchor>
  <xdr:twoCellAnchor editAs="oneCell">
    <xdr:from>
      <xdr:col>1</xdr:col>
      <xdr:colOff>3623309</xdr:colOff>
      <xdr:row>27</xdr:row>
      <xdr:rowOff>36196</xdr:rowOff>
    </xdr:from>
    <xdr:to>
      <xdr:col>1</xdr:col>
      <xdr:colOff>5451412</xdr:colOff>
      <xdr:row>27</xdr:row>
      <xdr:rowOff>1964219</xdr:rowOff>
    </xdr:to>
    <xdr:pic>
      <xdr:nvPicPr>
        <xdr:cNvPr id="9" name="Image 8">
          <a:extLst>
            <a:ext uri="{FF2B5EF4-FFF2-40B4-BE49-F238E27FC236}">
              <a16:creationId xmlns:a16="http://schemas.microsoft.com/office/drawing/2014/main" id="{17718E77-FFA5-ED48-25F1-7E296AE7896F}"/>
            </a:ext>
          </a:extLst>
        </xdr:cNvPr>
        <xdr:cNvPicPr>
          <a:picLocks noChangeAspect="1"/>
        </xdr:cNvPicPr>
      </xdr:nvPicPr>
      <xdr:blipFill rotWithShape="1">
        <a:blip xmlns:r="http://schemas.openxmlformats.org/officeDocument/2006/relationships" r:embed="rId7"/>
        <a:srcRect r="38843"/>
        <a:stretch>
          <a:fillRect/>
        </a:stretch>
      </xdr:blipFill>
      <xdr:spPr>
        <a:xfrm>
          <a:off x="3909059" y="10923271"/>
          <a:ext cx="1828103" cy="1931833"/>
        </a:xfrm>
        <a:prstGeom prst="rect">
          <a:avLst/>
        </a:prstGeom>
        <a:ln>
          <a:solidFill>
            <a:sysClr val="windowText" lastClr="000000"/>
          </a:solidFill>
        </a:ln>
      </xdr:spPr>
    </xdr:pic>
    <xdr:clientData/>
  </xdr:twoCellAnchor>
  <xdr:twoCellAnchor editAs="oneCell">
    <xdr:from>
      <xdr:col>1</xdr:col>
      <xdr:colOff>5562600</xdr:colOff>
      <xdr:row>27</xdr:row>
      <xdr:rowOff>582929</xdr:rowOff>
    </xdr:from>
    <xdr:to>
      <xdr:col>1</xdr:col>
      <xdr:colOff>7257128</xdr:colOff>
      <xdr:row>27</xdr:row>
      <xdr:rowOff>1962149</xdr:rowOff>
    </xdr:to>
    <xdr:pic>
      <xdr:nvPicPr>
        <xdr:cNvPr id="10" name="Image 9">
          <a:extLst>
            <a:ext uri="{FF2B5EF4-FFF2-40B4-BE49-F238E27FC236}">
              <a16:creationId xmlns:a16="http://schemas.microsoft.com/office/drawing/2014/main" id="{707E299A-0DAB-F4D0-BE5C-5355D8481374}"/>
            </a:ext>
          </a:extLst>
        </xdr:cNvPr>
        <xdr:cNvPicPr>
          <a:picLocks noChangeAspect="1"/>
        </xdr:cNvPicPr>
      </xdr:nvPicPr>
      <xdr:blipFill>
        <a:blip xmlns:r="http://schemas.openxmlformats.org/officeDocument/2006/relationships" r:embed="rId8"/>
        <a:stretch>
          <a:fillRect/>
        </a:stretch>
      </xdr:blipFill>
      <xdr:spPr>
        <a:xfrm>
          <a:off x="5848350" y="11470004"/>
          <a:ext cx="1698338" cy="1388745"/>
        </a:xfrm>
        <a:prstGeom prst="rect">
          <a:avLst/>
        </a:prstGeom>
        <a:ln>
          <a:solidFill>
            <a:sysClr val="windowText" lastClr="000000"/>
          </a:solidFill>
        </a:ln>
      </xdr:spPr>
    </xdr:pic>
    <xdr:clientData/>
  </xdr:twoCellAnchor>
  <xdr:twoCellAnchor editAs="oneCell">
    <xdr:from>
      <xdr:col>1</xdr:col>
      <xdr:colOff>9526</xdr:colOff>
      <xdr:row>30</xdr:row>
      <xdr:rowOff>26423</xdr:rowOff>
    </xdr:from>
    <xdr:to>
      <xdr:col>1</xdr:col>
      <xdr:colOff>5314951</xdr:colOff>
      <xdr:row>30</xdr:row>
      <xdr:rowOff>1466990</xdr:rowOff>
    </xdr:to>
    <xdr:pic>
      <xdr:nvPicPr>
        <xdr:cNvPr id="11" name="Image 10">
          <a:extLst>
            <a:ext uri="{FF2B5EF4-FFF2-40B4-BE49-F238E27FC236}">
              <a16:creationId xmlns:a16="http://schemas.microsoft.com/office/drawing/2014/main" id="{1103F0C3-D147-BEF5-9665-BDF62BD9A9A9}"/>
            </a:ext>
          </a:extLst>
        </xdr:cNvPr>
        <xdr:cNvPicPr>
          <a:picLocks noChangeAspect="1"/>
        </xdr:cNvPicPr>
      </xdr:nvPicPr>
      <xdr:blipFill rotWithShape="1">
        <a:blip xmlns:r="http://schemas.openxmlformats.org/officeDocument/2006/relationships" r:embed="rId9"/>
        <a:srcRect t="6353"/>
        <a:stretch>
          <a:fillRect/>
        </a:stretch>
      </xdr:blipFill>
      <xdr:spPr>
        <a:xfrm>
          <a:off x="295276" y="14799698"/>
          <a:ext cx="5295900" cy="1427232"/>
        </a:xfrm>
        <a:prstGeom prst="rect">
          <a:avLst/>
        </a:prstGeom>
      </xdr:spPr>
    </xdr:pic>
    <xdr:clientData/>
  </xdr:twoCellAnchor>
  <xdr:twoCellAnchor editAs="oneCell">
    <xdr:from>
      <xdr:col>1</xdr:col>
      <xdr:colOff>9525</xdr:colOff>
      <xdr:row>30</xdr:row>
      <xdr:rowOff>1485900</xdr:rowOff>
    </xdr:from>
    <xdr:to>
      <xdr:col>1</xdr:col>
      <xdr:colOff>5279212</xdr:colOff>
      <xdr:row>30</xdr:row>
      <xdr:rowOff>2893817</xdr:rowOff>
    </xdr:to>
    <xdr:pic>
      <xdr:nvPicPr>
        <xdr:cNvPr id="13" name="Image 12">
          <a:extLst>
            <a:ext uri="{FF2B5EF4-FFF2-40B4-BE49-F238E27FC236}">
              <a16:creationId xmlns:a16="http://schemas.microsoft.com/office/drawing/2014/main" id="{A8C50C6F-A00C-281D-3778-908EACFB8D96}"/>
            </a:ext>
          </a:extLst>
        </xdr:cNvPr>
        <xdr:cNvPicPr>
          <a:picLocks noChangeAspect="1"/>
        </xdr:cNvPicPr>
      </xdr:nvPicPr>
      <xdr:blipFill>
        <a:blip xmlns:r="http://schemas.openxmlformats.org/officeDocument/2006/relationships" r:embed="rId10"/>
        <a:stretch>
          <a:fillRect/>
        </a:stretch>
      </xdr:blipFill>
      <xdr:spPr>
        <a:xfrm>
          <a:off x="295275" y="16259175"/>
          <a:ext cx="5273497" cy="1407917"/>
        </a:xfrm>
        <a:prstGeom prst="rect">
          <a:avLst/>
        </a:prstGeom>
      </xdr:spPr>
    </xdr:pic>
    <xdr:clientData/>
  </xdr:twoCellAnchor>
  <xdr:twoCellAnchor editAs="oneCell">
    <xdr:from>
      <xdr:col>1</xdr:col>
      <xdr:colOff>19050</xdr:colOff>
      <xdr:row>33</xdr:row>
      <xdr:rowOff>28195</xdr:rowOff>
    </xdr:from>
    <xdr:to>
      <xdr:col>2</xdr:col>
      <xdr:colOff>1905</xdr:colOff>
      <xdr:row>34</xdr:row>
      <xdr:rowOff>112</xdr:rowOff>
    </xdr:to>
    <xdr:pic>
      <xdr:nvPicPr>
        <xdr:cNvPr id="14" name="Image 13">
          <a:extLst>
            <a:ext uri="{FF2B5EF4-FFF2-40B4-BE49-F238E27FC236}">
              <a16:creationId xmlns:a16="http://schemas.microsoft.com/office/drawing/2014/main" id="{21AEB774-F557-4450-6EC0-525923910DA0}"/>
            </a:ext>
          </a:extLst>
        </xdr:cNvPr>
        <xdr:cNvPicPr>
          <a:picLocks noChangeAspect="1"/>
        </xdr:cNvPicPr>
      </xdr:nvPicPr>
      <xdr:blipFill>
        <a:blip xmlns:r="http://schemas.openxmlformats.org/officeDocument/2006/relationships" r:embed="rId11"/>
        <a:stretch>
          <a:fillRect/>
        </a:stretch>
      </xdr:blipFill>
      <xdr:spPr>
        <a:xfrm>
          <a:off x="304800" y="18973420"/>
          <a:ext cx="7821930" cy="1238742"/>
        </a:xfrm>
        <a:prstGeom prst="rect">
          <a:avLst/>
        </a:prstGeom>
      </xdr:spPr>
    </xdr:pic>
    <xdr:clientData/>
  </xdr:twoCellAnchor>
  <xdr:twoCellAnchor editAs="oneCell">
    <xdr:from>
      <xdr:col>1</xdr:col>
      <xdr:colOff>26670</xdr:colOff>
      <xdr:row>36</xdr:row>
      <xdr:rowOff>57149</xdr:rowOff>
    </xdr:from>
    <xdr:to>
      <xdr:col>1</xdr:col>
      <xdr:colOff>7809275</xdr:colOff>
      <xdr:row>36</xdr:row>
      <xdr:rowOff>1145026</xdr:rowOff>
    </xdr:to>
    <xdr:pic>
      <xdr:nvPicPr>
        <xdr:cNvPr id="15" name="Image 14">
          <a:extLst>
            <a:ext uri="{FF2B5EF4-FFF2-40B4-BE49-F238E27FC236}">
              <a16:creationId xmlns:a16="http://schemas.microsoft.com/office/drawing/2014/main" id="{D7D829E2-E0C0-F503-760C-71B27AFED25A}"/>
            </a:ext>
          </a:extLst>
        </xdr:cNvPr>
        <xdr:cNvPicPr>
          <a:picLocks noChangeAspect="1"/>
        </xdr:cNvPicPr>
      </xdr:nvPicPr>
      <xdr:blipFill>
        <a:blip xmlns:r="http://schemas.openxmlformats.org/officeDocument/2006/relationships" r:embed="rId12"/>
        <a:stretch>
          <a:fillRect/>
        </a:stretch>
      </xdr:blipFill>
      <xdr:spPr>
        <a:xfrm>
          <a:off x="312420" y="20935949"/>
          <a:ext cx="7782605" cy="1087877"/>
        </a:xfrm>
        <a:prstGeom prst="rect">
          <a:avLst/>
        </a:prstGeom>
      </xdr:spPr>
    </xdr:pic>
    <xdr:clientData/>
  </xdr:twoCellAnchor>
  <xdr:twoCellAnchor editAs="oneCell">
    <xdr:from>
      <xdr:col>1</xdr:col>
      <xdr:colOff>11430</xdr:colOff>
      <xdr:row>36</xdr:row>
      <xdr:rowOff>1244674</xdr:rowOff>
    </xdr:from>
    <xdr:to>
      <xdr:col>1</xdr:col>
      <xdr:colOff>7829550</xdr:colOff>
      <xdr:row>36</xdr:row>
      <xdr:rowOff>1996523</xdr:rowOff>
    </xdr:to>
    <xdr:pic>
      <xdr:nvPicPr>
        <xdr:cNvPr id="16" name="Image 15">
          <a:extLst>
            <a:ext uri="{FF2B5EF4-FFF2-40B4-BE49-F238E27FC236}">
              <a16:creationId xmlns:a16="http://schemas.microsoft.com/office/drawing/2014/main" id="{856F9BFB-F267-E499-6D22-8938240827A8}"/>
            </a:ext>
          </a:extLst>
        </xdr:cNvPr>
        <xdr:cNvPicPr>
          <a:picLocks noChangeAspect="1"/>
        </xdr:cNvPicPr>
      </xdr:nvPicPr>
      <xdr:blipFill>
        <a:blip xmlns:r="http://schemas.openxmlformats.org/officeDocument/2006/relationships" r:embed="rId13"/>
        <a:stretch>
          <a:fillRect/>
        </a:stretch>
      </xdr:blipFill>
      <xdr:spPr>
        <a:xfrm>
          <a:off x="297180" y="22123474"/>
          <a:ext cx="7806690" cy="751849"/>
        </a:xfrm>
        <a:prstGeom prst="rect">
          <a:avLst/>
        </a:prstGeom>
      </xdr:spPr>
    </xdr:pic>
    <xdr:clientData/>
  </xdr:twoCellAnchor>
  <xdr:twoCellAnchor editAs="oneCell">
    <xdr:from>
      <xdr:col>1</xdr:col>
      <xdr:colOff>0</xdr:colOff>
      <xdr:row>39</xdr:row>
      <xdr:rowOff>0</xdr:rowOff>
    </xdr:from>
    <xdr:to>
      <xdr:col>1</xdr:col>
      <xdr:colOff>7790478</xdr:colOff>
      <xdr:row>39</xdr:row>
      <xdr:rowOff>2343150</xdr:rowOff>
    </xdr:to>
    <xdr:pic>
      <xdr:nvPicPr>
        <xdr:cNvPr id="17" name="Image 16">
          <a:extLst>
            <a:ext uri="{FF2B5EF4-FFF2-40B4-BE49-F238E27FC236}">
              <a16:creationId xmlns:a16="http://schemas.microsoft.com/office/drawing/2014/main" id="{718CAC80-47B3-1833-0D4B-6220C4C7A8F6}"/>
            </a:ext>
          </a:extLst>
        </xdr:cNvPr>
        <xdr:cNvPicPr>
          <a:picLocks noChangeAspect="1"/>
        </xdr:cNvPicPr>
      </xdr:nvPicPr>
      <xdr:blipFill>
        <a:blip xmlns:r="http://schemas.openxmlformats.org/officeDocument/2006/relationships" r:embed="rId14"/>
        <a:stretch>
          <a:fillRect/>
        </a:stretch>
      </xdr:blipFill>
      <xdr:spPr>
        <a:xfrm>
          <a:off x="285750" y="24003000"/>
          <a:ext cx="7803813" cy="2343150"/>
        </a:xfrm>
        <a:prstGeom prst="rect">
          <a:avLst/>
        </a:prstGeom>
      </xdr:spPr>
    </xdr:pic>
    <xdr:clientData/>
  </xdr:twoCellAnchor>
  <xdr:twoCellAnchor editAs="oneCell">
    <xdr:from>
      <xdr:col>1</xdr:col>
      <xdr:colOff>9525</xdr:colOff>
      <xdr:row>25</xdr:row>
      <xdr:rowOff>1079584</xdr:rowOff>
    </xdr:from>
    <xdr:to>
      <xdr:col>1</xdr:col>
      <xdr:colOff>7774305</xdr:colOff>
      <xdr:row>25</xdr:row>
      <xdr:rowOff>1653595</xdr:rowOff>
    </xdr:to>
    <xdr:pic>
      <xdr:nvPicPr>
        <xdr:cNvPr id="18" name="Image 17">
          <a:extLst>
            <a:ext uri="{FF2B5EF4-FFF2-40B4-BE49-F238E27FC236}">
              <a16:creationId xmlns:a16="http://schemas.microsoft.com/office/drawing/2014/main" id="{957F3552-061A-0B58-B265-89067274E10A}"/>
            </a:ext>
          </a:extLst>
        </xdr:cNvPr>
        <xdr:cNvPicPr>
          <a:picLocks noChangeAspect="1"/>
        </xdr:cNvPicPr>
      </xdr:nvPicPr>
      <xdr:blipFill>
        <a:blip xmlns:r="http://schemas.openxmlformats.org/officeDocument/2006/relationships" r:embed="rId15"/>
        <a:stretch>
          <a:fillRect/>
        </a:stretch>
      </xdr:blipFill>
      <xdr:spPr>
        <a:xfrm>
          <a:off x="295275" y="9423484"/>
          <a:ext cx="7764780" cy="56448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9DA6F-9080-4511-A270-CB88FA443D58}">
  <sheetPr>
    <pageSetUpPr fitToPage="1"/>
  </sheetPr>
  <dimension ref="B7:B42"/>
  <sheetViews>
    <sheetView topLeftCell="A4" workbookViewId="0">
      <selection activeCell="B52" sqref="B52:E52"/>
    </sheetView>
  </sheetViews>
  <sheetFormatPr baseColWidth="10" defaultRowHeight="14.4" x14ac:dyDescent="0.3"/>
  <cols>
    <col min="1" max="1" width="4.21875" customWidth="1"/>
    <col min="2" max="2" width="114.33203125" customWidth="1"/>
  </cols>
  <sheetData>
    <row r="7" spans="2:2" x14ac:dyDescent="0.3">
      <c r="B7" s="238" t="s">
        <v>179</v>
      </c>
    </row>
    <row r="8" spans="2:2" x14ac:dyDescent="0.3">
      <c r="B8" s="239" t="s">
        <v>192</v>
      </c>
    </row>
    <row r="10" spans="2:2" ht="170.4" customHeight="1" x14ac:dyDescent="0.3">
      <c r="B10" s="237" t="s">
        <v>193</v>
      </c>
    </row>
    <row r="12" spans="2:2" ht="21" x14ac:dyDescent="0.4">
      <c r="B12" s="241" t="s">
        <v>180</v>
      </c>
    </row>
    <row r="14" spans="2:2" ht="28.8" x14ac:dyDescent="0.3">
      <c r="B14" s="242" t="s">
        <v>181</v>
      </c>
    </row>
    <row r="21" spans="2:2" ht="49.8" customHeight="1" x14ac:dyDescent="0.3">
      <c r="B21" s="240" t="s">
        <v>194</v>
      </c>
    </row>
    <row r="22" spans="2:2" x14ac:dyDescent="0.3">
      <c r="B22" s="9" t="s">
        <v>182</v>
      </c>
    </row>
    <row r="24" spans="2:2" x14ac:dyDescent="0.3">
      <c r="B24" s="9" t="s">
        <v>183</v>
      </c>
    </row>
    <row r="25" spans="2:2" ht="144" customHeight="1" x14ac:dyDescent="0.3">
      <c r="B25" s="237" t="s">
        <v>196</v>
      </c>
    </row>
    <row r="26" spans="2:2" ht="136.19999999999999" customHeight="1" x14ac:dyDescent="0.3"/>
    <row r="27" spans="2:2" ht="144" x14ac:dyDescent="0.3">
      <c r="B27" s="237" t="s">
        <v>197</v>
      </c>
    </row>
    <row r="28" spans="2:2" ht="169.2" customHeight="1" x14ac:dyDescent="0.3">
      <c r="B28" s="237"/>
    </row>
    <row r="29" spans="2:2" x14ac:dyDescent="0.3">
      <c r="B29" s="9" t="s">
        <v>189</v>
      </c>
    </row>
    <row r="30" spans="2:2" ht="132" customHeight="1" x14ac:dyDescent="0.3">
      <c r="B30" s="237" t="s">
        <v>198</v>
      </c>
    </row>
    <row r="31" spans="2:2" ht="231.6" customHeight="1" x14ac:dyDescent="0.3">
      <c r="B31" s="237"/>
    </row>
    <row r="32" spans="2:2" x14ac:dyDescent="0.3">
      <c r="B32" s="9" t="s">
        <v>184</v>
      </c>
    </row>
    <row r="33" spans="2:2" ht="73.2" customHeight="1" x14ac:dyDescent="0.3">
      <c r="B33" s="236" t="s">
        <v>199</v>
      </c>
    </row>
    <row r="34" spans="2:2" ht="100.8" customHeight="1" x14ac:dyDescent="0.3"/>
    <row r="35" spans="2:2" x14ac:dyDescent="0.3">
      <c r="B35" s="9" t="s">
        <v>185</v>
      </c>
    </row>
    <row r="36" spans="2:2" ht="46.8" customHeight="1" x14ac:dyDescent="0.3">
      <c r="B36" s="236" t="s">
        <v>190</v>
      </c>
    </row>
    <row r="37" spans="2:2" ht="158.4" customHeight="1" x14ac:dyDescent="0.3"/>
    <row r="38" spans="2:2" x14ac:dyDescent="0.3">
      <c r="B38" s="9" t="s">
        <v>186</v>
      </c>
    </row>
    <row r="39" spans="2:2" ht="49.2" customHeight="1" x14ac:dyDescent="0.3">
      <c r="B39" s="237" t="s">
        <v>191</v>
      </c>
    </row>
    <row r="40" spans="2:2" ht="187.8" customHeight="1" x14ac:dyDescent="0.3"/>
    <row r="41" spans="2:2" x14ac:dyDescent="0.3">
      <c r="B41" s="9" t="s">
        <v>187</v>
      </c>
    </row>
    <row r="42" spans="2:2" ht="28.8" x14ac:dyDescent="0.3">
      <c r="B42" s="236" t="s">
        <v>188</v>
      </c>
    </row>
  </sheetData>
  <sheetProtection algorithmName="SHA-512" hashValue="LtKnrZczXnyHDPCGR5WwwzUG+hHDUVoUerdXiAQ16WfLm09yvHc7EFMItQn69mhpLnb8R2VQOZZdjE9gAMpuTA==" saltValue="mRL/CAszTPWQVbPi4AvsMQ==" spinCount="100000" sheet="1" objects="1" scenarios="1"/>
  <pageMargins left="0.7" right="0.7" top="0.75" bottom="0.75" header="0.3" footer="0.3"/>
  <pageSetup scale="7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7749C-7ADD-47B0-A356-03CDF471A556}">
  <dimension ref="A1"/>
  <sheetViews>
    <sheetView workbookViewId="0">
      <selection sqref="A1:XFD1048576"/>
    </sheetView>
  </sheetViews>
  <sheetFormatPr baseColWidth="10"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B3E9-85A3-4937-B5CD-458C5EFF98C6}">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0F35-8D8E-4717-8F87-14719ABF4AF6}">
  <sheetPr>
    <tabColor rgb="FFFCF7D4"/>
    <pageSetUpPr fitToPage="1"/>
  </sheetPr>
  <dimension ref="A1:G84"/>
  <sheetViews>
    <sheetView topLeftCell="A39" zoomScale="87" zoomScaleNormal="87" workbookViewId="0">
      <selection activeCell="A14" sqref="A14"/>
    </sheetView>
  </sheetViews>
  <sheetFormatPr baseColWidth="10" defaultColWidth="11.44140625" defaultRowHeight="14.4" x14ac:dyDescent="0.3"/>
  <cols>
    <col min="1" max="1" width="59" customWidth="1"/>
    <col min="2" max="2" width="21.5546875" customWidth="1"/>
    <col min="3" max="3" width="18.33203125" customWidth="1"/>
    <col min="4" max="4" width="15.6640625" customWidth="1"/>
    <col min="5" max="5" width="18.33203125" customWidth="1"/>
    <col min="6" max="6" width="15.6640625" customWidth="1"/>
    <col min="7" max="7" width="91.44140625" customWidth="1"/>
  </cols>
  <sheetData>
    <row r="1" spans="1:7" ht="15" thickBot="1" x14ac:dyDescent="0.35">
      <c r="A1" s="9"/>
      <c r="B1" s="9"/>
      <c r="C1" s="9"/>
    </row>
    <row r="2" spans="1:7" x14ac:dyDescent="0.3">
      <c r="A2" s="17" t="s">
        <v>29</v>
      </c>
      <c r="B2" s="273"/>
      <c r="C2" s="273"/>
      <c r="D2" s="273"/>
      <c r="E2" s="273"/>
      <c r="F2" s="273"/>
      <c r="G2" s="274"/>
    </row>
    <row r="3" spans="1:7" x14ac:dyDescent="0.3">
      <c r="A3" s="128" t="s">
        <v>104</v>
      </c>
      <c r="B3" s="285"/>
      <c r="C3" s="286"/>
      <c r="D3" s="286"/>
      <c r="E3" s="286"/>
      <c r="F3" s="286"/>
      <c r="G3" s="287"/>
    </row>
    <row r="4" spans="1:7" x14ac:dyDescent="0.3">
      <c r="A4" s="18" t="s">
        <v>30</v>
      </c>
      <c r="B4" s="275"/>
      <c r="C4" s="275"/>
      <c r="D4" s="275"/>
      <c r="E4" s="275"/>
      <c r="F4" s="275"/>
      <c r="G4" s="276"/>
    </row>
    <row r="5" spans="1:7" ht="15" thickBot="1" x14ac:dyDescent="0.35">
      <c r="A5" s="18" t="s">
        <v>31</v>
      </c>
      <c r="B5" s="277"/>
      <c r="C5" s="277"/>
      <c r="D5" s="277"/>
      <c r="E5" s="277"/>
      <c r="F5" s="277"/>
      <c r="G5" s="278"/>
    </row>
    <row r="6" spans="1:7" ht="15" thickBot="1" x14ac:dyDescent="0.35">
      <c r="A6" s="19" t="s">
        <v>32</v>
      </c>
      <c r="B6" s="20" t="s">
        <v>37</v>
      </c>
      <c r="C6" s="391"/>
      <c r="D6" s="392"/>
      <c r="E6" s="20" t="s">
        <v>38</v>
      </c>
      <c r="F6" s="391"/>
      <c r="G6" s="392"/>
    </row>
    <row r="7" spans="1:7" ht="15" thickBot="1" x14ac:dyDescent="0.35">
      <c r="A7" s="270"/>
      <c r="B7" s="270"/>
      <c r="C7" s="270"/>
      <c r="D7" s="270"/>
      <c r="E7" s="270"/>
      <c r="F7" s="270"/>
      <c r="G7" s="270"/>
    </row>
    <row r="8" spans="1:7" ht="26.4" thickBot="1" x14ac:dyDescent="0.55000000000000004">
      <c r="A8" s="282" t="s">
        <v>42</v>
      </c>
      <c r="B8" s="283"/>
      <c r="C8" s="284"/>
      <c r="D8" s="279" t="s">
        <v>43</v>
      </c>
      <c r="E8" s="280"/>
      <c r="F8" s="281"/>
    </row>
    <row r="9" spans="1:7" ht="26.4" thickBot="1" x14ac:dyDescent="0.55000000000000004">
      <c r="A9" s="248" t="s">
        <v>60</v>
      </c>
      <c r="B9" s="249"/>
      <c r="C9" s="249"/>
      <c r="D9" s="249"/>
      <c r="E9" s="249"/>
      <c r="F9" s="250"/>
    </row>
    <row r="10" spans="1:7" ht="15" thickBot="1" x14ac:dyDescent="0.35">
      <c r="A10" s="32" t="s">
        <v>33</v>
      </c>
      <c r="B10" s="385"/>
      <c r="C10" s="266" t="s">
        <v>2</v>
      </c>
      <c r="D10" s="267"/>
      <c r="E10" s="268"/>
      <c r="F10" s="34"/>
    </row>
    <row r="11" spans="1:7" ht="15" thickBot="1" x14ac:dyDescent="0.35">
      <c r="A11" s="10" t="str">
        <f>'Listes référence'!A4</f>
        <v>Entrées aides gouvernementales</v>
      </c>
      <c r="B11" s="44" t="s">
        <v>44</v>
      </c>
      <c r="C11" s="21" t="s">
        <v>35</v>
      </c>
      <c r="D11" s="16" t="s">
        <v>1</v>
      </c>
      <c r="E11" s="22" t="s">
        <v>36</v>
      </c>
      <c r="F11" s="16" t="s">
        <v>1</v>
      </c>
      <c r="G11" s="1" t="s">
        <v>28</v>
      </c>
    </row>
    <row r="12" spans="1:7" x14ac:dyDescent="0.3">
      <c r="A12" s="26" t="str">
        <f>'Listes référence'!A9</f>
        <v>MRC des Basques Fonds de vitalisation (FRR)</v>
      </c>
      <c r="B12" s="107"/>
      <c r="C12" s="99">
        <v>0</v>
      </c>
      <c r="D12" s="108">
        <v>0</v>
      </c>
      <c r="E12" s="109">
        <v>0</v>
      </c>
      <c r="F12" s="110">
        <v>0</v>
      </c>
      <c r="G12" s="111"/>
    </row>
    <row r="13" spans="1:7" x14ac:dyDescent="0.3">
      <c r="A13" s="91" t="s">
        <v>53</v>
      </c>
      <c r="B13" s="98"/>
      <c r="C13" s="99">
        <v>0</v>
      </c>
      <c r="D13" s="92">
        <v>0</v>
      </c>
      <c r="E13" s="100">
        <v>0</v>
      </c>
      <c r="F13" s="92">
        <v>0</v>
      </c>
      <c r="G13" s="101"/>
    </row>
    <row r="14" spans="1:7" x14ac:dyDescent="0.3">
      <c r="A14" s="91" t="s">
        <v>4</v>
      </c>
      <c r="B14" s="98"/>
      <c r="C14" s="99">
        <v>0</v>
      </c>
      <c r="D14" s="92">
        <v>0</v>
      </c>
      <c r="E14" s="100">
        <v>0</v>
      </c>
      <c r="F14" s="92">
        <v>0</v>
      </c>
      <c r="G14" s="101"/>
    </row>
    <row r="15" spans="1:7" x14ac:dyDescent="0.3">
      <c r="A15" s="91" t="s">
        <v>4</v>
      </c>
      <c r="B15" s="98"/>
      <c r="C15" s="99">
        <v>0</v>
      </c>
      <c r="D15" s="92">
        <v>0</v>
      </c>
      <c r="E15" s="100">
        <v>0</v>
      </c>
      <c r="F15" s="92">
        <v>0</v>
      </c>
      <c r="G15" s="101"/>
    </row>
    <row r="16" spans="1:7" x14ac:dyDescent="0.3">
      <c r="A16" s="91" t="s">
        <v>4</v>
      </c>
      <c r="B16" s="98"/>
      <c r="C16" s="99">
        <v>0</v>
      </c>
      <c r="D16" s="92">
        <v>0</v>
      </c>
      <c r="E16" s="100">
        <v>0</v>
      </c>
      <c r="F16" s="92">
        <v>0</v>
      </c>
      <c r="G16" s="101"/>
    </row>
    <row r="17" spans="1:7" x14ac:dyDescent="0.3">
      <c r="A17" s="91" t="s">
        <v>4</v>
      </c>
      <c r="B17" s="98"/>
      <c r="C17" s="99">
        <v>0</v>
      </c>
      <c r="D17" s="92">
        <v>0</v>
      </c>
      <c r="E17" s="100">
        <v>0</v>
      </c>
      <c r="F17" s="92">
        <v>0</v>
      </c>
      <c r="G17" s="101"/>
    </row>
    <row r="18" spans="1:7" x14ac:dyDescent="0.3">
      <c r="A18" s="91" t="s">
        <v>4</v>
      </c>
      <c r="B18" s="98"/>
      <c r="C18" s="99">
        <v>0</v>
      </c>
      <c r="D18" s="92">
        <v>0</v>
      </c>
      <c r="E18" s="100">
        <v>0</v>
      </c>
      <c r="F18" s="92">
        <v>0</v>
      </c>
      <c r="G18" s="101"/>
    </row>
    <row r="19" spans="1:7" ht="15" thickBot="1" x14ac:dyDescent="0.35">
      <c r="A19" s="91" t="s">
        <v>4</v>
      </c>
      <c r="B19" s="102"/>
      <c r="C19" s="103">
        <v>0</v>
      </c>
      <c r="D19" s="104">
        <v>0</v>
      </c>
      <c r="E19" s="105">
        <v>0</v>
      </c>
      <c r="F19" s="104">
        <v>0</v>
      </c>
      <c r="G19" s="106"/>
    </row>
    <row r="20" spans="1:7" ht="15" thickBot="1" x14ac:dyDescent="0.35">
      <c r="A20" s="10" t="s">
        <v>59</v>
      </c>
      <c r="B20" s="40"/>
      <c r="C20" s="2">
        <f>SUM(C12:C19)</f>
        <v>0</v>
      </c>
      <c r="D20" s="12">
        <f>SUM(D12:D19)</f>
        <v>0</v>
      </c>
      <c r="E20" s="2">
        <f>SUM(E12:E19)</f>
        <v>0</v>
      </c>
      <c r="F20" s="41">
        <f>SUM(F12:F19)</f>
        <v>0</v>
      </c>
      <c r="G20" s="11"/>
    </row>
    <row r="21" spans="1:7" ht="15" thickBot="1" x14ac:dyDescent="0.35">
      <c r="A21" s="32" t="s">
        <v>41</v>
      </c>
      <c r="C21" s="33" t="e">
        <f>SUM(C20/B38)</f>
        <v>#DIV/0!</v>
      </c>
      <c r="D21" s="33" t="e">
        <f>SUM(D20/D38)</f>
        <v>#DIV/0!</v>
      </c>
      <c r="F21" s="33" t="e">
        <f>SUM(F20/D38)</f>
        <v>#DIV/0!</v>
      </c>
      <c r="G21" s="32" t="s">
        <v>48</v>
      </c>
    </row>
    <row r="22" spans="1:7" ht="15" thickBot="1" x14ac:dyDescent="0.35">
      <c r="A22" s="27" t="str">
        <f>'Listes référence'!A9</f>
        <v>MRC des Basques Fonds de vitalisation (FRR)</v>
      </c>
      <c r="B22" s="127" t="e">
        <f>SUM(C12/B38)</f>
        <v>#DIV/0!</v>
      </c>
      <c r="C22" s="60" t="s">
        <v>84</v>
      </c>
      <c r="D22" s="62">
        <f>SUM(D20-C20)</f>
        <v>0</v>
      </c>
      <c r="E22" s="61" t="s">
        <v>84</v>
      </c>
      <c r="F22" s="62">
        <f>SUM(F20-E20)</f>
        <v>0</v>
      </c>
      <c r="G22" s="27" t="s">
        <v>80</v>
      </c>
    </row>
    <row r="23" spans="1:7" ht="15" thickBot="1" x14ac:dyDescent="0.35">
      <c r="A23" s="288"/>
      <c r="B23" s="288"/>
      <c r="C23" s="288"/>
      <c r="D23" s="288"/>
      <c r="E23" s="288"/>
      <c r="F23" s="288"/>
      <c r="G23" s="288"/>
    </row>
    <row r="24" spans="1:7" ht="15" thickBot="1" x14ac:dyDescent="0.35">
      <c r="A24" s="32" t="s">
        <v>33</v>
      </c>
      <c r="B24" s="385"/>
      <c r="C24" s="266" t="s">
        <v>2</v>
      </c>
      <c r="D24" s="267"/>
      <c r="E24" s="268"/>
      <c r="F24" s="34"/>
    </row>
    <row r="25" spans="1:7" ht="15" thickBot="1" x14ac:dyDescent="0.35">
      <c r="A25" s="10" t="str">
        <f>'Listes référence'!A23</f>
        <v>Entrées sources non gouvernementales</v>
      </c>
      <c r="B25" s="44" t="s">
        <v>44</v>
      </c>
      <c r="C25" s="21" t="s">
        <v>35</v>
      </c>
      <c r="D25" s="16" t="s">
        <v>1</v>
      </c>
      <c r="E25" s="22" t="s">
        <v>36</v>
      </c>
      <c r="F25" s="43" t="s">
        <v>1</v>
      </c>
      <c r="G25" s="42" t="s">
        <v>28</v>
      </c>
    </row>
    <row r="26" spans="1:7" x14ac:dyDescent="0.3">
      <c r="A26" s="112" t="s">
        <v>4</v>
      </c>
      <c r="B26" s="107"/>
      <c r="C26" s="99">
        <v>0</v>
      </c>
      <c r="D26" s="108">
        <v>0</v>
      </c>
      <c r="E26" s="113">
        <v>0</v>
      </c>
      <c r="F26" s="108">
        <v>0</v>
      </c>
      <c r="G26" s="111"/>
    </row>
    <row r="27" spans="1:7" x14ac:dyDescent="0.3">
      <c r="A27" s="112" t="s">
        <v>4</v>
      </c>
      <c r="B27" s="98"/>
      <c r="C27" s="99">
        <v>0</v>
      </c>
      <c r="D27" s="92">
        <v>0</v>
      </c>
      <c r="E27" s="100">
        <v>0</v>
      </c>
      <c r="F27" s="92">
        <v>0</v>
      </c>
      <c r="G27" s="101"/>
    </row>
    <row r="28" spans="1:7" x14ac:dyDescent="0.3">
      <c r="A28" s="112" t="s">
        <v>4</v>
      </c>
      <c r="B28" s="98"/>
      <c r="C28" s="99">
        <v>0</v>
      </c>
      <c r="D28" s="92">
        <v>0</v>
      </c>
      <c r="E28" s="100">
        <v>0</v>
      </c>
      <c r="F28" s="92">
        <v>0</v>
      </c>
      <c r="G28" s="101"/>
    </row>
    <row r="29" spans="1:7" x14ac:dyDescent="0.3">
      <c r="A29" s="112" t="s">
        <v>4</v>
      </c>
      <c r="B29" s="98"/>
      <c r="C29" s="99">
        <v>0</v>
      </c>
      <c r="D29" s="92">
        <v>0</v>
      </c>
      <c r="E29" s="100">
        <v>0</v>
      </c>
      <c r="F29" s="92">
        <v>0</v>
      </c>
      <c r="G29" s="101"/>
    </row>
    <row r="30" spans="1:7" x14ac:dyDescent="0.3">
      <c r="A30" s="112" t="s">
        <v>4</v>
      </c>
      <c r="B30" s="98"/>
      <c r="C30" s="99">
        <v>0</v>
      </c>
      <c r="D30" s="92">
        <v>0</v>
      </c>
      <c r="E30" s="100">
        <v>0</v>
      </c>
      <c r="F30" s="92">
        <v>0</v>
      </c>
      <c r="G30" s="101"/>
    </row>
    <row r="31" spans="1:7" x14ac:dyDescent="0.3">
      <c r="A31" s="112" t="s">
        <v>4</v>
      </c>
      <c r="B31" s="98"/>
      <c r="C31" s="99">
        <v>0</v>
      </c>
      <c r="D31" s="92">
        <v>0</v>
      </c>
      <c r="E31" s="100">
        <v>0</v>
      </c>
      <c r="F31" s="92">
        <v>0</v>
      </c>
      <c r="G31" s="101"/>
    </row>
    <row r="32" spans="1:7" x14ac:dyDescent="0.3">
      <c r="A32" s="112" t="s">
        <v>4</v>
      </c>
      <c r="B32" s="98"/>
      <c r="C32" s="99">
        <v>0</v>
      </c>
      <c r="D32" s="92">
        <v>0</v>
      </c>
      <c r="E32" s="100">
        <v>0</v>
      </c>
      <c r="F32" s="92">
        <v>0</v>
      </c>
      <c r="G32" s="101"/>
    </row>
    <row r="33" spans="1:7" ht="15" thickBot="1" x14ac:dyDescent="0.35">
      <c r="A33" s="114" t="s">
        <v>4</v>
      </c>
      <c r="B33" s="102"/>
      <c r="C33" s="103">
        <v>0</v>
      </c>
      <c r="D33" s="104">
        <v>0</v>
      </c>
      <c r="E33" s="105">
        <v>0</v>
      </c>
      <c r="F33" s="104">
        <v>0</v>
      </c>
      <c r="G33" s="106"/>
    </row>
    <row r="34" spans="1:7" ht="15" thickBot="1" x14ac:dyDescent="0.35">
      <c r="A34" s="10" t="s">
        <v>40</v>
      </c>
      <c r="B34" s="40"/>
      <c r="C34" s="2">
        <f>SUM(C26:C33)</f>
        <v>0</v>
      </c>
      <c r="D34" s="12">
        <f>SUM(D26:D33)</f>
        <v>0</v>
      </c>
      <c r="E34" s="2">
        <f>SUM(E26:E33)</f>
        <v>0</v>
      </c>
      <c r="F34" s="41">
        <f>SUM(F26:F33)</f>
        <v>0</v>
      </c>
      <c r="G34" s="11"/>
    </row>
    <row r="35" spans="1:7" ht="15" thickBot="1" x14ac:dyDescent="0.35">
      <c r="A35" s="32" t="s">
        <v>39</v>
      </c>
      <c r="B35" s="9"/>
      <c r="C35" s="33" t="e">
        <f>SUM(C34/B38)</f>
        <v>#DIV/0!</v>
      </c>
      <c r="D35" s="33" t="e">
        <f>SUM(D34/D38)</f>
        <v>#DIV/0!</v>
      </c>
      <c r="F35" s="33" t="e">
        <f>SUM(F34/D38)</f>
        <v>#DIV/0!</v>
      </c>
      <c r="G35" s="32" t="s">
        <v>55</v>
      </c>
    </row>
    <row r="36" spans="1:7" x14ac:dyDescent="0.3">
      <c r="A36" s="9"/>
      <c r="B36" s="9"/>
      <c r="C36" s="60" t="s">
        <v>84</v>
      </c>
      <c r="D36" s="62">
        <f>SUM(D34-C34)</f>
        <v>0</v>
      </c>
      <c r="E36" s="61" t="s">
        <v>84</v>
      </c>
      <c r="F36" s="62">
        <f>SUM(F34-E34)</f>
        <v>0</v>
      </c>
      <c r="G36" s="9"/>
    </row>
    <row r="37" spans="1:7" ht="15" thickBot="1" x14ac:dyDescent="0.35"/>
    <row r="38" spans="1:7" ht="15" thickBot="1" x14ac:dyDescent="0.35">
      <c r="A38" s="28" t="s">
        <v>54</v>
      </c>
      <c r="B38" s="289">
        <f>SUM(C20+E20+C34+E34)</f>
        <v>0</v>
      </c>
      <c r="C38" s="290"/>
      <c r="D38" s="256">
        <f>SUM(D20+F20+D34+F34)</f>
        <v>0</v>
      </c>
      <c r="E38" s="257"/>
      <c r="F38" s="258"/>
      <c r="G38" s="124"/>
    </row>
    <row r="39" spans="1:7" ht="15" thickBot="1" x14ac:dyDescent="0.35">
      <c r="E39" s="60" t="s">
        <v>84</v>
      </c>
      <c r="F39" s="62">
        <f>SUM(D38-B38)</f>
        <v>0</v>
      </c>
      <c r="G39" s="90"/>
    </row>
    <row r="40" spans="1:7" ht="15" thickBot="1" x14ac:dyDescent="0.35">
      <c r="A40" s="266"/>
      <c r="B40" s="267"/>
      <c r="C40" s="267"/>
      <c r="D40" s="267"/>
      <c r="E40" s="267"/>
      <c r="F40" s="267"/>
      <c r="G40" s="268"/>
    </row>
    <row r="41" spans="1:7" ht="48" customHeight="1" thickBot="1" x14ac:dyDescent="0.35">
      <c r="A41" s="37" t="s">
        <v>56</v>
      </c>
      <c r="B41" s="245" t="s">
        <v>102</v>
      </c>
      <c r="C41" s="246"/>
      <c r="D41" s="246"/>
      <c r="E41" s="246"/>
      <c r="F41" s="246"/>
      <c r="G41" s="247"/>
    </row>
    <row r="42" spans="1:7" ht="15" thickBot="1" x14ac:dyDescent="0.35">
      <c r="A42" s="270"/>
      <c r="B42" s="270"/>
      <c r="C42" s="270"/>
      <c r="D42" s="270"/>
      <c r="E42" s="270"/>
      <c r="F42" s="270"/>
      <c r="G42" s="270"/>
    </row>
    <row r="43" spans="1:7" ht="26.4" thickBot="1" x14ac:dyDescent="0.55000000000000004">
      <c r="A43" s="251" t="s">
        <v>61</v>
      </c>
      <c r="B43" s="252"/>
      <c r="C43" s="252"/>
      <c r="D43" s="252"/>
      <c r="E43" s="252"/>
      <c r="F43" s="253"/>
    </row>
    <row r="44" spans="1:7" ht="15" thickBot="1" x14ac:dyDescent="0.35">
      <c r="A44" s="32" t="s">
        <v>33</v>
      </c>
      <c r="B44" s="385"/>
      <c r="C44" s="259" t="s">
        <v>63</v>
      </c>
      <c r="D44" s="259"/>
      <c r="E44" s="260"/>
      <c r="F44" s="46" t="s">
        <v>89</v>
      </c>
      <c r="G44" s="47"/>
    </row>
    <row r="45" spans="1:7" ht="15" thickBot="1" x14ac:dyDescent="0.35">
      <c r="A45" s="10" t="s">
        <v>62</v>
      </c>
      <c r="B45" s="45" t="s">
        <v>49</v>
      </c>
      <c r="C45" s="21" t="s">
        <v>35</v>
      </c>
      <c r="D45" s="36" t="s">
        <v>1</v>
      </c>
      <c r="E45" s="22" t="s">
        <v>36</v>
      </c>
      <c r="F45" s="36" t="s">
        <v>1</v>
      </c>
      <c r="G45" s="35" t="s">
        <v>28</v>
      </c>
    </row>
    <row r="46" spans="1:7" x14ac:dyDescent="0.3">
      <c r="A46" s="115" t="s">
        <v>4</v>
      </c>
      <c r="B46" s="116"/>
      <c r="C46" s="99">
        <v>0</v>
      </c>
      <c r="D46" s="108">
        <v>0</v>
      </c>
      <c r="E46" s="117">
        <v>0</v>
      </c>
      <c r="F46" s="108">
        <v>0</v>
      </c>
      <c r="G46" s="111" t="s">
        <v>195</v>
      </c>
    </row>
    <row r="47" spans="1:7" x14ac:dyDescent="0.3">
      <c r="A47" s="115" t="s">
        <v>4</v>
      </c>
      <c r="B47" s="118"/>
      <c r="C47" s="99">
        <v>0</v>
      </c>
      <c r="D47" s="92">
        <v>0</v>
      </c>
      <c r="E47" s="119">
        <v>0</v>
      </c>
      <c r="F47" s="92">
        <v>0</v>
      </c>
      <c r="G47" s="101"/>
    </row>
    <row r="48" spans="1:7" x14ac:dyDescent="0.3">
      <c r="A48" s="115" t="s">
        <v>4</v>
      </c>
      <c r="B48" s="118"/>
      <c r="C48" s="99">
        <v>0</v>
      </c>
      <c r="D48" s="92">
        <v>0</v>
      </c>
      <c r="E48" s="119">
        <v>0</v>
      </c>
      <c r="F48" s="92">
        <v>0</v>
      </c>
      <c r="G48" s="101"/>
    </row>
    <row r="49" spans="1:7" x14ac:dyDescent="0.3">
      <c r="A49" s="115" t="s">
        <v>4</v>
      </c>
      <c r="B49" s="118"/>
      <c r="C49" s="99">
        <v>0</v>
      </c>
      <c r="D49" s="92">
        <v>0</v>
      </c>
      <c r="E49" s="119">
        <v>0</v>
      </c>
      <c r="F49" s="92">
        <v>0</v>
      </c>
      <c r="G49" s="101"/>
    </row>
    <row r="50" spans="1:7" x14ac:dyDescent="0.3">
      <c r="A50" s="115" t="s">
        <v>4</v>
      </c>
      <c r="B50" s="118"/>
      <c r="C50" s="99">
        <v>0</v>
      </c>
      <c r="D50" s="92">
        <v>0</v>
      </c>
      <c r="E50" s="119">
        <v>0</v>
      </c>
      <c r="F50" s="92">
        <v>0</v>
      </c>
      <c r="G50" s="101"/>
    </row>
    <row r="51" spans="1:7" x14ac:dyDescent="0.3">
      <c r="A51" s="115" t="s">
        <v>4</v>
      </c>
      <c r="B51" s="118"/>
      <c r="C51" s="99">
        <v>0</v>
      </c>
      <c r="D51" s="92">
        <v>0</v>
      </c>
      <c r="E51" s="120">
        <v>0</v>
      </c>
      <c r="F51" s="92">
        <v>0</v>
      </c>
      <c r="G51" s="101"/>
    </row>
    <row r="52" spans="1:7" x14ac:dyDescent="0.3">
      <c r="A52" s="115" t="s">
        <v>4</v>
      </c>
      <c r="B52" s="118"/>
      <c r="C52" s="99">
        <v>0</v>
      </c>
      <c r="D52" s="92">
        <v>0</v>
      </c>
      <c r="E52" s="120">
        <v>0</v>
      </c>
      <c r="F52" s="92">
        <v>0</v>
      </c>
      <c r="G52" s="101"/>
    </row>
    <row r="53" spans="1:7" x14ac:dyDescent="0.3">
      <c r="A53" s="112" t="s">
        <v>4</v>
      </c>
      <c r="B53" s="118"/>
      <c r="C53" s="99">
        <v>0</v>
      </c>
      <c r="D53" s="92">
        <v>0</v>
      </c>
      <c r="E53" s="120">
        <v>0</v>
      </c>
      <c r="F53" s="92">
        <v>0</v>
      </c>
      <c r="G53" s="101"/>
    </row>
    <row r="54" spans="1:7" x14ac:dyDescent="0.3">
      <c r="A54" s="112" t="s">
        <v>4</v>
      </c>
      <c r="B54" s="118"/>
      <c r="C54" s="99">
        <v>0</v>
      </c>
      <c r="D54" s="92">
        <v>0</v>
      </c>
      <c r="E54" s="120">
        <v>0</v>
      </c>
      <c r="F54" s="92">
        <v>0</v>
      </c>
      <c r="G54" s="101"/>
    </row>
    <row r="55" spans="1:7" x14ac:dyDescent="0.3">
      <c r="A55" s="112" t="s">
        <v>4</v>
      </c>
      <c r="B55" s="118"/>
      <c r="C55" s="99">
        <v>0</v>
      </c>
      <c r="D55" s="92">
        <v>0</v>
      </c>
      <c r="E55" s="120">
        <v>0</v>
      </c>
      <c r="F55" s="92">
        <v>0</v>
      </c>
      <c r="G55" s="101"/>
    </row>
    <row r="56" spans="1:7" x14ac:dyDescent="0.3">
      <c r="A56" s="112" t="s">
        <v>4</v>
      </c>
      <c r="B56" s="118"/>
      <c r="C56" s="99">
        <v>0</v>
      </c>
      <c r="D56" s="92">
        <v>0</v>
      </c>
      <c r="E56" s="120">
        <v>0</v>
      </c>
      <c r="F56" s="92">
        <v>0</v>
      </c>
      <c r="G56" s="101"/>
    </row>
    <row r="57" spans="1:7" x14ac:dyDescent="0.3">
      <c r="A57" s="112" t="s">
        <v>4</v>
      </c>
      <c r="B57" s="118"/>
      <c r="C57" s="99">
        <v>0</v>
      </c>
      <c r="D57" s="92">
        <v>0</v>
      </c>
      <c r="E57" s="120">
        <v>0</v>
      </c>
      <c r="F57" s="92">
        <v>0</v>
      </c>
      <c r="G57" s="101"/>
    </row>
    <row r="58" spans="1:7" x14ac:dyDescent="0.3">
      <c r="A58" s="112" t="s">
        <v>4</v>
      </c>
      <c r="B58" s="118"/>
      <c r="C58" s="99">
        <v>0</v>
      </c>
      <c r="D58" s="92">
        <v>0</v>
      </c>
      <c r="E58" s="120">
        <v>0</v>
      </c>
      <c r="F58" s="92">
        <v>0</v>
      </c>
      <c r="G58" s="101"/>
    </row>
    <row r="59" spans="1:7" x14ac:dyDescent="0.3">
      <c r="A59" s="112" t="s">
        <v>4</v>
      </c>
      <c r="B59" s="118"/>
      <c r="C59" s="99">
        <v>0</v>
      </c>
      <c r="D59" s="92">
        <v>0</v>
      </c>
      <c r="E59" s="120">
        <v>0</v>
      </c>
      <c r="F59" s="92">
        <v>0</v>
      </c>
      <c r="G59" s="101"/>
    </row>
    <row r="60" spans="1:7" x14ac:dyDescent="0.3">
      <c r="A60" s="112" t="s">
        <v>4</v>
      </c>
      <c r="B60" s="118"/>
      <c r="C60" s="99">
        <v>0</v>
      </c>
      <c r="D60" s="92">
        <v>0</v>
      </c>
      <c r="E60" s="119">
        <v>0</v>
      </c>
      <c r="F60" s="92">
        <v>0</v>
      </c>
      <c r="G60" s="101"/>
    </row>
    <row r="61" spans="1:7" x14ac:dyDescent="0.3">
      <c r="A61" s="112" t="s">
        <v>4</v>
      </c>
      <c r="B61" s="118"/>
      <c r="C61" s="99">
        <v>0</v>
      </c>
      <c r="D61" s="92">
        <v>0</v>
      </c>
      <c r="E61" s="119">
        <v>0</v>
      </c>
      <c r="F61" s="92">
        <v>0</v>
      </c>
      <c r="G61" s="101"/>
    </row>
    <row r="62" spans="1:7" x14ac:dyDescent="0.3">
      <c r="A62" s="112" t="s">
        <v>4</v>
      </c>
      <c r="B62" s="118"/>
      <c r="C62" s="99">
        <v>0</v>
      </c>
      <c r="D62" s="92">
        <v>0</v>
      </c>
      <c r="E62" s="119">
        <v>0</v>
      </c>
      <c r="F62" s="92">
        <v>0</v>
      </c>
      <c r="G62" s="101"/>
    </row>
    <row r="63" spans="1:7" x14ac:dyDescent="0.3">
      <c r="A63" s="112" t="s">
        <v>4</v>
      </c>
      <c r="B63" s="118"/>
      <c r="C63" s="99">
        <v>0</v>
      </c>
      <c r="D63" s="92">
        <v>0</v>
      </c>
      <c r="E63" s="120">
        <v>0</v>
      </c>
      <c r="F63" s="92">
        <v>0</v>
      </c>
      <c r="G63" s="101"/>
    </row>
    <row r="64" spans="1:7" x14ac:dyDescent="0.3">
      <c r="A64" s="112" t="s">
        <v>4</v>
      </c>
      <c r="B64" s="118"/>
      <c r="C64" s="99">
        <v>0</v>
      </c>
      <c r="D64" s="92">
        <v>0</v>
      </c>
      <c r="E64" s="119">
        <v>0</v>
      </c>
      <c r="F64" s="92">
        <v>0</v>
      </c>
      <c r="G64" s="101"/>
    </row>
    <row r="65" spans="1:7" x14ac:dyDescent="0.3">
      <c r="A65" s="112" t="s">
        <v>4</v>
      </c>
      <c r="B65" s="118"/>
      <c r="C65" s="99">
        <v>0</v>
      </c>
      <c r="D65" s="92">
        <v>0</v>
      </c>
      <c r="E65" s="120">
        <v>0</v>
      </c>
      <c r="F65" s="92">
        <v>0</v>
      </c>
      <c r="G65" s="101"/>
    </row>
    <row r="66" spans="1:7" x14ac:dyDescent="0.3">
      <c r="A66" s="67" t="s">
        <v>73</v>
      </c>
      <c r="B66" s="38"/>
      <c r="C66" s="121">
        <v>0</v>
      </c>
      <c r="D66" s="118">
        <v>0</v>
      </c>
      <c r="E66" s="118">
        <v>0</v>
      </c>
      <c r="F66" s="118">
        <v>0</v>
      </c>
      <c r="G66" s="70" t="s">
        <v>75</v>
      </c>
    </row>
    <row r="67" spans="1:7" ht="15" thickBot="1" x14ac:dyDescent="0.35">
      <c r="A67" s="68" t="s">
        <v>74</v>
      </c>
      <c r="B67" s="39"/>
      <c r="C67" s="122">
        <v>0</v>
      </c>
      <c r="D67" s="123">
        <v>0</v>
      </c>
      <c r="E67" s="123">
        <v>0</v>
      </c>
      <c r="F67" s="123">
        <v>0</v>
      </c>
      <c r="G67" s="69" t="s">
        <v>76</v>
      </c>
    </row>
    <row r="68" spans="1:7" ht="15" thickBot="1" x14ac:dyDescent="0.35">
      <c r="A68" s="6" t="s">
        <v>64</v>
      </c>
      <c r="B68" s="52"/>
      <c r="C68" s="4">
        <f>SUM(C46:C67)</f>
        <v>0</v>
      </c>
      <c r="D68" s="13">
        <f>SUM(D46:D67)</f>
        <v>0</v>
      </c>
      <c r="E68" s="4">
        <f>SUM(E46:E67)</f>
        <v>0</v>
      </c>
      <c r="F68" s="13">
        <f>SUM(F46:F67)</f>
        <v>0</v>
      </c>
      <c r="G68" s="88" t="s">
        <v>97</v>
      </c>
    </row>
    <row r="69" spans="1:7" ht="15" thickBot="1" x14ac:dyDescent="0.35">
      <c r="A69" s="9"/>
      <c r="B69" s="9"/>
      <c r="C69" s="60" t="s">
        <v>84</v>
      </c>
      <c r="D69" s="62">
        <f>SUM(D68-C68)</f>
        <v>0</v>
      </c>
      <c r="E69" s="61" t="s">
        <v>84</v>
      </c>
      <c r="F69" s="62">
        <f>SUM(F68-E68)</f>
        <v>0</v>
      </c>
      <c r="G69" s="126"/>
    </row>
    <row r="70" spans="1:7" ht="15" thickBot="1" x14ac:dyDescent="0.35">
      <c r="A70" s="269"/>
      <c r="B70" s="269"/>
      <c r="C70" s="269"/>
      <c r="D70" s="269"/>
      <c r="E70" s="269"/>
      <c r="F70" s="269"/>
      <c r="G70" s="269"/>
    </row>
    <row r="71" spans="1:7" ht="15" thickBot="1" x14ac:dyDescent="0.35">
      <c r="A71" s="30" t="s">
        <v>65</v>
      </c>
      <c r="B71" s="254">
        <f>SUM(C68+E68)</f>
        <v>0</v>
      </c>
      <c r="C71" s="255"/>
      <c r="D71" s="256">
        <f>SUM(D68+F68)</f>
        <v>0</v>
      </c>
      <c r="E71" s="257"/>
      <c r="F71" s="258"/>
      <c r="G71" s="124"/>
    </row>
    <row r="72" spans="1:7" ht="15" thickBot="1" x14ac:dyDescent="0.35">
      <c r="E72" s="60" t="s">
        <v>84</v>
      </c>
      <c r="F72" s="62">
        <f>SUM(D71-B71)</f>
        <v>0</v>
      </c>
      <c r="G72" s="90"/>
    </row>
    <row r="73" spans="1:7" ht="15" thickBot="1" x14ac:dyDescent="0.35">
      <c r="A73" s="266"/>
      <c r="B73" s="267"/>
      <c r="C73" s="267"/>
      <c r="D73" s="267"/>
      <c r="E73" s="267"/>
      <c r="F73" s="267"/>
      <c r="G73" s="268"/>
    </row>
    <row r="74" spans="1:7" ht="15" thickBot="1" x14ac:dyDescent="0.35">
      <c r="A74" s="10" t="s">
        <v>66</v>
      </c>
      <c r="B74" s="56"/>
      <c r="C74" s="7">
        <f>SUM((C20+C34)-C68)</f>
        <v>0</v>
      </c>
      <c r="D74" s="14">
        <f>SUM((D20+D34)-D68)</f>
        <v>0</v>
      </c>
      <c r="E74" s="29">
        <f>SUM((E20+E34)-E68)</f>
        <v>0</v>
      </c>
      <c r="F74" s="57">
        <f>SUM((F20+F34)-F68)</f>
        <v>0</v>
      </c>
      <c r="G74" s="124"/>
    </row>
    <row r="75" spans="1:7" ht="15" thickBot="1" x14ac:dyDescent="0.35">
      <c r="A75" s="31" t="s">
        <v>58</v>
      </c>
      <c r="B75" s="254">
        <f>SUM(B38-B71)</f>
        <v>0</v>
      </c>
      <c r="C75" s="255"/>
      <c r="D75" s="261">
        <f>SUM(D38-D71)</f>
        <v>0</v>
      </c>
      <c r="E75" s="262"/>
      <c r="F75" s="263"/>
      <c r="G75" s="125"/>
    </row>
    <row r="76" spans="1:7" ht="15" thickBot="1" x14ac:dyDescent="0.35">
      <c r="E76" s="60" t="s">
        <v>84</v>
      </c>
      <c r="F76" s="62">
        <f>SUM(D75-B75)</f>
        <v>0</v>
      </c>
      <c r="G76" s="90"/>
    </row>
    <row r="77" spans="1:7" ht="15" thickBot="1" x14ac:dyDescent="0.35">
      <c r="A77" s="266"/>
      <c r="B77" s="267"/>
      <c r="C77" s="267"/>
      <c r="D77" s="267"/>
      <c r="E77" s="267"/>
      <c r="F77" s="267"/>
      <c r="G77" s="268"/>
    </row>
    <row r="78" spans="1:7" ht="15" thickBot="1" x14ac:dyDescent="0.35">
      <c r="A78" s="264" t="str">
        <f>'Listes référence'!A9</f>
        <v>MRC des Basques Fonds de vitalisation (FRR)</v>
      </c>
      <c r="B78" s="48"/>
      <c r="C78" s="54" t="e">
        <f>SUM(C12/C68)</f>
        <v>#DIV/0!</v>
      </c>
      <c r="D78" s="55" t="e">
        <f>SUM(C12/D68)</f>
        <v>#DIV/0!</v>
      </c>
      <c r="E78" s="49"/>
      <c r="F78" s="50"/>
      <c r="G78" s="264" t="s">
        <v>79</v>
      </c>
    </row>
    <row r="79" spans="1:7" ht="15" thickBot="1" x14ac:dyDescent="0.35">
      <c r="A79" s="265"/>
      <c r="B79" s="48"/>
      <c r="C79" s="53" t="s">
        <v>78</v>
      </c>
      <c r="D79" s="53" t="s">
        <v>77</v>
      </c>
      <c r="E79" s="48"/>
      <c r="F79" s="51"/>
      <c r="G79" s="265"/>
    </row>
    <row r="80" spans="1:7" ht="30.6" customHeight="1" thickBot="1" x14ac:dyDescent="0.35">
      <c r="A80" s="37" t="s">
        <v>56</v>
      </c>
      <c r="B80" s="245" t="s">
        <v>99</v>
      </c>
      <c r="C80" s="246"/>
      <c r="D80" s="246"/>
      <c r="E80" s="246"/>
      <c r="F80" s="246"/>
      <c r="G80" s="247"/>
    </row>
    <row r="82" spans="3:6" x14ac:dyDescent="0.3">
      <c r="D82" s="15" t="s">
        <v>34</v>
      </c>
      <c r="F82" s="15" t="s">
        <v>34</v>
      </c>
    </row>
    <row r="83" spans="3:6" ht="15" thickBot="1" x14ac:dyDescent="0.35">
      <c r="D83" s="5"/>
      <c r="E83" s="5"/>
      <c r="F83" s="5"/>
    </row>
    <row r="84" spans="3:6" ht="15" thickBot="1" x14ac:dyDescent="0.35">
      <c r="C84" s="271" t="s">
        <v>101</v>
      </c>
      <c r="D84" s="272"/>
      <c r="E84" s="8" t="s">
        <v>57</v>
      </c>
      <c r="F84" s="3" t="s">
        <v>200</v>
      </c>
    </row>
  </sheetData>
  <sheetProtection algorithmName="SHA-512" hashValue="wYtimIDZ3N5EcF1UZgSmNKIzgPWPwPbJKp+UN4mrIliwmC20WBL4y46tE5FtgFtUDP9SAtzhr546mt7YxUyaGQ==" saltValue="s6jlxlxqTlZQenQkcYt7UA==" spinCount="100000" sheet="1" objects="1" scenarios="1"/>
  <mergeCells count="31">
    <mergeCell ref="C84:D84"/>
    <mergeCell ref="B2:G2"/>
    <mergeCell ref="B4:G4"/>
    <mergeCell ref="B5:G5"/>
    <mergeCell ref="C10:E10"/>
    <mergeCell ref="C24:E24"/>
    <mergeCell ref="A7:G7"/>
    <mergeCell ref="D8:F8"/>
    <mergeCell ref="A8:C8"/>
    <mergeCell ref="B3:G3"/>
    <mergeCell ref="A40:G40"/>
    <mergeCell ref="A23:G23"/>
    <mergeCell ref="B38:C38"/>
    <mergeCell ref="D38:F38"/>
    <mergeCell ref="B41:G41"/>
    <mergeCell ref="A77:G77"/>
    <mergeCell ref="C6:D6"/>
    <mergeCell ref="B80:G80"/>
    <mergeCell ref="F6:G6"/>
    <mergeCell ref="A9:F9"/>
    <mergeCell ref="A43:F43"/>
    <mergeCell ref="B71:C71"/>
    <mergeCell ref="D71:F71"/>
    <mergeCell ref="C44:E44"/>
    <mergeCell ref="B75:C75"/>
    <mergeCell ref="D75:F75"/>
    <mergeCell ref="G78:G79"/>
    <mergeCell ref="A78:A79"/>
    <mergeCell ref="A73:G73"/>
    <mergeCell ref="A70:G70"/>
    <mergeCell ref="A42:G42"/>
  </mergeCells>
  <pageMargins left="0.7" right="0.7" top="0.75" bottom="0.75" header="0.3" footer="0.3"/>
  <pageSetup paperSize="5" scale="66" fitToHeight="0" orientation="landscape" r:id="rId1"/>
  <rowBreaks count="1" manualBreakCount="1">
    <brk id="41"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301E219-2780-4249-BB78-DD282763D6C5}">
          <x14:formula1>
            <xm:f>'Listes référence'!$A$6:$A$20</xm:f>
          </x14:formula1>
          <xm:sqref>A13:A19</xm:sqref>
        </x14:dataValidation>
        <x14:dataValidation type="list" allowBlank="1" showInputMessage="1" showErrorMessage="1" xr:uid="{8FFB2013-26EC-4B48-AA42-8C7EF703E2B8}">
          <x14:formula1>
            <xm:f>'Listes référence'!$A$25:$A$29</xm:f>
          </x14:formula1>
          <xm:sqref>A26:A33</xm:sqref>
        </x14:dataValidation>
        <x14:dataValidation type="list" allowBlank="1" showInputMessage="1" showErrorMessage="1" xr:uid="{75112EE3-CFB9-4CE5-961F-A9F36DD6FAA6}">
          <x14:formula1>
            <xm:f>'Listes référence'!$C$6:$C$18</xm:f>
          </x14:formula1>
          <xm:sqref>A46:A65</xm:sqref>
        </x14:dataValidation>
        <x14:dataValidation type="list" allowBlank="1" showInputMessage="1" showErrorMessage="1" xr:uid="{D1FE13A5-360E-4F35-A404-C6B029D8293D}">
          <x14:formula1>
            <xm:f>'Listes référence'!$D$6:$D$7</xm:f>
          </x14:formula1>
          <xm:sqref>B12:B19 B26:B33</xm:sqref>
        </x14:dataValidation>
        <x14:dataValidation type="list" allowBlank="1" showInputMessage="1" showErrorMessage="1" xr:uid="{06AB95C4-97DD-45BF-8850-080C483D0035}">
          <x14:formula1>
            <xm:f>'Listes référence'!$D$11:$D$12</xm:f>
          </x14:formula1>
          <xm:sqref>B46:B65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56D2-9809-4865-9EA7-60BD605F92EC}">
  <sheetPr>
    <tabColor theme="8" tint="0.79998168889431442"/>
    <pageSetUpPr fitToPage="1"/>
  </sheetPr>
  <dimension ref="B1:L76"/>
  <sheetViews>
    <sheetView zoomScale="90" zoomScaleNormal="90" workbookViewId="0">
      <selection activeCell="B12" sqref="B12"/>
    </sheetView>
  </sheetViews>
  <sheetFormatPr baseColWidth="10" defaultRowHeight="14.4" x14ac:dyDescent="0.3"/>
  <cols>
    <col min="1" max="1" width="1.6640625" customWidth="1"/>
    <col min="2" max="2" width="40.6640625" customWidth="1"/>
    <col min="3" max="3" width="18.6640625" customWidth="1"/>
    <col min="4" max="5" width="16.77734375" customWidth="1"/>
    <col min="6" max="6" width="20.6640625" customWidth="1"/>
    <col min="7" max="7" width="3.44140625" customWidth="1"/>
    <col min="8" max="8" width="40.6640625" customWidth="1"/>
    <col min="9" max="9" width="18.6640625" customWidth="1"/>
    <col min="10" max="11" width="16.77734375" customWidth="1"/>
    <col min="12" max="12" width="20.6640625" customWidth="1"/>
  </cols>
  <sheetData>
    <row r="1" spans="2:12" ht="23.4" x14ac:dyDescent="0.45">
      <c r="B1" s="294" t="s">
        <v>74</v>
      </c>
      <c r="C1" s="294"/>
      <c r="D1" s="294"/>
      <c r="E1" s="294"/>
      <c r="F1" s="294"/>
      <c r="G1" s="294"/>
      <c r="H1" s="294"/>
      <c r="I1" s="294"/>
      <c r="J1" s="294"/>
      <c r="K1" s="294"/>
      <c r="L1" s="294"/>
    </row>
    <row r="2" spans="2:12" ht="23.4" x14ac:dyDescent="0.45">
      <c r="B2" s="294" t="s">
        <v>82</v>
      </c>
      <c r="C2" s="294"/>
      <c r="D2" s="294"/>
      <c r="E2" s="294"/>
      <c r="F2" s="294"/>
      <c r="G2" s="294"/>
      <c r="H2" s="294"/>
      <c r="I2" s="294"/>
      <c r="J2" s="294"/>
      <c r="K2" s="294"/>
      <c r="L2" s="294"/>
    </row>
    <row r="3" spans="2:12" ht="14.25" customHeight="1" x14ac:dyDescent="0.45">
      <c r="B3" s="59"/>
      <c r="C3" s="59"/>
      <c r="D3" s="59"/>
      <c r="E3" s="59"/>
      <c r="F3" s="59"/>
      <c r="G3" s="59"/>
      <c r="H3" s="59"/>
      <c r="I3" s="59"/>
      <c r="J3" s="59"/>
      <c r="K3" s="59"/>
      <c r="L3" s="59"/>
    </row>
    <row r="4" spans="2:12" ht="23.4" x14ac:dyDescent="0.45">
      <c r="B4" s="63" t="s">
        <v>86</v>
      </c>
      <c r="C4" s="66">
        <f>SUM(C22+I22+C40+I40+C58+I58+C76+I76)</f>
        <v>0</v>
      </c>
      <c r="D4" s="71"/>
      <c r="E4" s="85" t="s">
        <v>96</v>
      </c>
      <c r="F4" s="84">
        <f>SUM(F22+L22+F40+L40+F58+L58+F76+L76)</f>
        <v>0</v>
      </c>
      <c r="G4" s="59"/>
      <c r="H4" s="64" t="s">
        <v>95</v>
      </c>
      <c r="I4" s="65">
        <f>SUM(D22+J22+D40+J40+D58+J58+D76+J76)</f>
        <v>0</v>
      </c>
      <c r="J4" s="86"/>
      <c r="K4" s="87" t="s">
        <v>94</v>
      </c>
      <c r="L4" s="65">
        <f>SUM(E22+K22+E40+K40+E58+K58+K76+E76)</f>
        <v>0</v>
      </c>
    </row>
    <row r="5" spans="2:12" ht="14.25" customHeight="1" thickBot="1" x14ac:dyDescent="0.5">
      <c r="B5" s="59"/>
      <c r="C5" s="59"/>
      <c r="D5" s="59"/>
      <c r="E5" s="59"/>
      <c r="F5" s="59"/>
      <c r="G5" s="59"/>
      <c r="H5" s="59"/>
      <c r="I5" s="59"/>
      <c r="J5" s="59"/>
      <c r="K5" s="59"/>
      <c r="L5" s="59"/>
    </row>
    <row r="6" spans="2:12" ht="18.600000000000001" thickBot="1" x14ac:dyDescent="0.4">
      <c r="B6" s="81" t="s">
        <v>103</v>
      </c>
      <c r="C6" s="291" t="s">
        <v>4</v>
      </c>
      <c r="D6" s="292"/>
      <c r="E6" s="292"/>
      <c r="F6" s="293"/>
      <c r="H6" s="77" t="s">
        <v>103</v>
      </c>
      <c r="I6" s="295" t="s">
        <v>4</v>
      </c>
      <c r="J6" s="296"/>
      <c r="K6" s="296"/>
      <c r="L6" s="297"/>
    </row>
    <row r="7" spans="2:12" ht="18.600000000000001" thickBot="1" x14ac:dyDescent="0.4">
      <c r="B7" s="77"/>
      <c r="C7" s="78"/>
      <c r="D7" s="79" t="s">
        <v>35</v>
      </c>
      <c r="E7" s="79" t="s">
        <v>93</v>
      </c>
      <c r="F7" s="80"/>
      <c r="H7" s="77"/>
      <c r="I7" s="78"/>
      <c r="J7" s="79" t="s">
        <v>35</v>
      </c>
      <c r="K7" s="79" t="s">
        <v>93</v>
      </c>
      <c r="L7" s="80"/>
    </row>
    <row r="8" spans="2:12" s="58" customFormat="1" ht="29.4" thickBot="1" x14ac:dyDescent="0.35">
      <c r="B8" s="73" t="s">
        <v>131</v>
      </c>
      <c r="C8" s="74" t="s">
        <v>85</v>
      </c>
      <c r="D8" s="75" t="s">
        <v>90</v>
      </c>
      <c r="E8" s="75" t="s">
        <v>91</v>
      </c>
      <c r="F8" s="76" t="s">
        <v>96</v>
      </c>
      <c r="H8" s="73" t="s">
        <v>131</v>
      </c>
      <c r="I8" s="74" t="s">
        <v>85</v>
      </c>
      <c r="J8" s="75" t="s">
        <v>90</v>
      </c>
      <c r="K8" s="75" t="s">
        <v>91</v>
      </c>
      <c r="L8" s="76" t="s">
        <v>96</v>
      </c>
    </row>
    <row r="9" spans="2:12" x14ac:dyDescent="0.3">
      <c r="B9" s="89"/>
      <c r="C9" s="386">
        <v>0</v>
      </c>
      <c r="D9" s="94">
        <f>C9*4.9875%</f>
        <v>0</v>
      </c>
      <c r="E9" s="94">
        <f>C9*9.9875%</f>
        <v>0</v>
      </c>
      <c r="F9" s="387">
        <f>C9+D9</f>
        <v>0</v>
      </c>
      <c r="G9" s="90"/>
      <c r="H9" s="89" t="s">
        <v>98</v>
      </c>
      <c r="I9" s="386">
        <v>0</v>
      </c>
      <c r="J9" s="94">
        <f>I9*4.9875%</f>
        <v>0</v>
      </c>
      <c r="K9" s="94">
        <f>I9*9.9875%</f>
        <v>0</v>
      </c>
      <c r="L9" s="387">
        <f>I9+J9</f>
        <v>0</v>
      </c>
    </row>
    <row r="10" spans="2:12" x14ac:dyDescent="0.3">
      <c r="B10" s="91"/>
      <c r="C10" s="92">
        <v>0</v>
      </c>
      <c r="D10" s="95">
        <f t="shared" ref="D10:D21" si="0">C10*4.9875%</f>
        <v>0</v>
      </c>
      <c r="E10" s="94">
        <f>C10*9.9875%</f>
        <v>0</v>
      </c>
      <c r="F10" s="387">
        <f t="shared" ref="F10:F21" si="1">C10+D10</f>
        <v>0</v>
      </c>
      <c r="G10" s="90"/>
      <c r="H10" s="91"/>
      <c r="I10" s="92">
        <v>0</v>
      </c>
      <c r="J10" s="95">
        <f t="shared" ref="J10:J21" si="2">I10*4.9875%</f>
        <v>0</v>
      </c>
      <c r="K10" s="94">
        <f>I10*9.9875%</f>
        <v>0</v>
      </c>
      <c r="L10" s="387">
        <f t="shared" ref="L10:L21" si="3">I10+J10</f>
        <v>0</v>
      </c>
    </row>
    <row r="11" spans="2:12" x14ac:dyDescent="0.3">
      <c r="B11" s="91"/>
      <c r="C11" s="92">
        <v>0</v>
      </c>
      <c r="D11" s="95">
        <f t="shared" si="0"/>
        <v>0</v>
      </c>
      <c r="E11" s="94">
        <f>C11*9.9875%</f>
        <v>0</v>
      </c>
      <c r="F11" s="387">
        <f t="shared" si="1"/>
        <v>0</v>
      </c>
      <c r="G11" s="90"/>
      <c r="H11" s="91"/>
      <c r="I11" s="92">
        <v>0</v>
      </c>
      <c r="J11" s="95">
        <f t="shared" si="2"/>
        <v>0</v>
      </c>
      <c r="K11" s="94">
        <f>I11*9.9875%</f>
        <v>0</v>
      </c>
      <c r="L11" s="387">
        <f t="shared" si="3"/>
        <v>0</v>
      </c>
    </row>
    <row r="12" spans="2:12" x14ac:dyDescent="0.3">
      <c r="B12" s="91"/>
      <c r="C12" s="92">
        <v>0</v>
      </c>
      <c r="D12" s="95">
        <f t="shared" si="0"/>
        <v>0</v>
      </c>
      <c r="E12" s="94">
        <f>C12*9.9875%</f>
        <v>0</v>
      </c>
      <c r="F12" s="387">
        <f t="shared" si="1"/>
        <v>0</v>
      </c>
      <c r="G12" s="90"/>
      <c r="H12" s="91"/>
      <c r="I12" s="92">
        <v>0</v>
      </c>
      <c r="J12" s="95">
        <f t="shared" si="2"/>
        <v>0</v>
      </c>
      <c r="K12" s="94">
        <f>I12*9.9875%</f>
        <v>0</v>
      </c>
      <c r="L12" s="387">
        <f t="shared" si="3"/>
        <v>0</v>
      </c>
    </row>
    <row r="13" spans="2:12" x14ac:dyDescent="0.3">
      <c r="B13" s="91"/>
      <c r="C13" s="92">
        <v>0</v>
      </c>
      <c r="D13" s="95">
        <f t="shared" si="0"/>
        <v>0</v>
      </c>
      <c r="E13" s="94">
        <f>C13*9.9875%</f>
        <v>0</v>
      </c>
      <c r="F13" s="387">
        <f t="shared" si="1"/>
        <v>0</v>
      </c>
      <c r="G13" s="90"/>
      <c r="H13" s="91"/>
      <c r="I13" s="92">
        <v>0</v>
      </c>
      <c r="J13" s="95">
        <f t="shared" si="2"/>
        <v>0</v>
      </c>
      <c r="K13" s="94">
        <f>I13*9.9875%</f>
        <v>0</v>
      </c>
      <c r="L13" s="387">
        <f t="shared" si="3"/>
        <v>0</v>
      </c>
    </row>
    <row r="14" spans="2:12" x14ac:dyDescent="0.3">
      <c r="B14" s="91"/>
      <c r="C14" s="92">
        <v>0</v>
      </c>
      <c r="D14" s="95">
        <f t="shared" si="0"/>
        <v>0</v>
      </c>
      <c r="E14" s="94">
        <f>C14*9.9875%</f>
        <v>0</v>
      </c>
      <c r="F14" s="387">
        <f t="shared" si="1"/>
        <v>0</v>
      </c>
      <c r="G14" s="90"/>
      <c r="H14" s="91"/>
      <c r="I14" s="92">
        <v>0</v>
      </c>
      <c r="J14" s="95">
        <f t="shared" si="2"/>
        <v>0</v>
      </c>
      <c r="K14" s="94">
        <f>I14*9.9875%</f>
        <v>0</v>
      </c>
      <c r="L14" s="387">
        <f t="shared" si="3"/>
        <v>0</v>
      </c>
    </row>
    <row r="15" spans="2:12" x14ac:dyDescent="0.3">
      <c r="B15" s="91"/>
      <c r="C15" s="92">
        <v>0</v>
      </c>
      <c r="D15" s="95">
        <f t="shared" si="0"/>
        <v>0</v>
      </c>
      <c r="E15" s="94">
        <f>C15*9.9875%</f>
        <v>0</v>
      </c>
      <c r="F15" s="387">
        <f t="shared" si="1"/>
        <v>0</v>
      </c>
      <c r="G15" s="90"/>
      <c r="H15" s="91"/>
      <c r="I15" s="92">
        <v>0</v>
      </c>
      <c r="J15" s="95">
        <f t="shared" si="2"/>
        <v>0</v>
      </c>
      <c r="K15" s="94">
        <f>I15*9.9875%</f>
        <v>0</v>
      </c>
      <c r="L15" s="387">
        <f t="shared" si="3"/>
        <v>0</v>
      </c>
    </row>
    <row r="16" spans="2:12" x14ac:dyDescent="0.3">
      <c r="B16" s="91"/>
      <c r="C16" s="92">
        <v>0</v>
      </c>
      <c r="D16" s="95">
        <f t="shared" si="0"/>
        <v>0</v>
      </c>
      <c r="E16" s="94">
        <f>C16*9.9875%</f>
        <v>0</v>
      </c>
      <c r="F16" s="387">
        <f t="shared" si="1"/>
        <v>0</v>
      </c>
      <c r="G16" s="90"/>
      <c r="H16" s="91"/>
      <c r="I16" s="92">
        <v>0</v>
      </c>
      <c r="J16" s="95">
        <f t="shared" si="2"/>
        <v>0</v>
      </c>
      <c r="K16" s="94">
        <f>I16*9.9875%</f>
        <v>0</v>
      </c>
      <c r="L16" s="387">
        <f t="shared" si="3"/>
        <v>0</v>
      </c>
    </row>
    <row r="17" spans="2:12" x14ac:dyDescent="0.3">
      <c r="B17" s="91"/>
      <c r="C17" s="92">
        <v>0</v>
      </c>
      <c r="D17" s="95">
        <f t="shared" si="0"/>
        <v>0</v>
      </c>
      <c r="E17" s="94">
        <f>C17*9.9875%</f>
        <v>0</v>
      </c>
      <c r="F17" s="387">
        <f t="shared" si="1"/>
        <v>0</v>
      </c>
      <c r="G17" s="90"/>
      <c r="H17" s="91"/>
      <c r="I17" s="92">
        <v>0</v>
      </c>
      <c r="J17" s="95">
        <f t="shared" si="2"/>
        <v>0</v>
      </c>
      <c r="K17" s="94">
        <f>I17*9.9875%</f>
        <v>0</v>
      </c>
      <c r="L17" s="387">
        <f t="shared" si="3"/>
        <v>0</v>
      </c>
    </row>
    <row r="18" spans="2:12" x14ac:dyDescent="0.3">
      <c r="B18" s="91"/>
      <c r="C18" s="92">
        <v>0</v>
      </c>
      <c r="D18" s="95">
        <f t="shared" si="0"/>
        <v>0</v>
      </c>
      <c r="E18" s="94">
        <f>C18*9.9875%</f>
        <v>0</v>
      </c>
      <c r="F18" s="387">
        <f t="shared" si="1"/>
        <v>0</v>
      </c>
      <c r="G18" s="90"/>
      <c r="H18" s="91"/>
      <c r="I18" s="92">
        <v>0</v>
      </c>
      <c r="J18" s="95">
        <f t="shared" si="2"/>
        <v>0</v>
      </c>
      <c r="K18" s="94">
        <f>I18*9.9875%</f>
        <v>0</v>
      </c>
      <c r="L18" s="387">
        <f t="shared" si="3"/>
        <v>0</v>
      </c>
    </row>
    <row r="19" spans="2:12" x14ac:dyDescent="0.3">
      <c r="B19" s="91"/>
      <c r="C19" s="92">
        <v>0</v>
      </c>
      <c r="D19" s="95">
        <f t="shared" si="0"/>
        <v>0</v>
      </c>
      <c r="E19" s="94">
        <f>C19*9.9875%</f>
        <v>0</v>
      </c>
      <c r="F19" s="387">
        <f t="shared" si="1"/>
        <v>0</v>
      </c>
      <c r="G19" s="90"/>
      <c r="H19" s="91"/>
      <c r="I19" s="92">
        <v>0</v>
      </c>
      <c r="J19" s="95">
        <f t="shared" si="2"/>
        <v>0</v>
      </c>
      <c r="K19" s="94">
        <f>I19*9.9875%</f>
        <v>0</v>
      </c>
      <c r="L19" s="387">
        <f t="shared" si="3"/>
        <v>0</v>
      </c>
    </row>
    <row r="20" spans="2:12" x14ac:dyDescent="0.3">
      <c r="B20" s="91"/>
      <c r="C20" s="92">
        <v>0</v>
      </c>
      <c r="D20" s="95">
        <f t="shared" si="0"/>
        <v>0</v>
      </c>
      <c r="E20" s="94">
        <f>C20*9.9875%</f>
        <v>0</v>
      </c>
      <c r="F20" s="387">
        <f t="shared" si="1"/>
        <v>0</v>
      </c>
      <c r="G20" s="90"/>
      <c r="H20" s="91"/>
      <c r="I20" s="92">
        <v>0</v>
      </c>
      <c r="J20" s="95">
        <f t="shared" si="2"/>
        <v>0</v>
      </c>
      <c r="K20" s="94">
        <f>I20*9.9875%</f>
        <v>0</v>
      </c>
      <c r="L20" s="387">
        <f t="shared" si="3"/>
        <v>0</v>
      </c>
    </row>
    <row r="21" spans="2:12" ht="15" thickBot="1" x14ac:dyDescent="0.35">
      <c r="B21" s="93"/>
      <c r="C21" s="104">
        <v>0</v>
      </c>
      <c r="D21" s="96">
        <f t="shared" si="0"/>
        <v>0</v>
      </c>
      <c r="E21" s="94">
        <f>C21*9.9875%</f>
        <v>0</v>
      </c>
      <c r="F21" s="387">
        <f t="shared" si="1"/>
        <v>0</v>
      </c>
      <c r="G21" s="90"/>
      <c r="H21" s="93"/>
      <c r="I21" s="104">
        <v>0</v>
      </c>
      <c r="J21" s="96">
        <f t="shared" si="2"/>
        <v>0</v>
      </c>
      <c r="K21" s="94">
        <f>I21*9.9875%</f>
        <v>0</v>
      </c>
      <c r="L21" s="387">
        <f t="shared" si="3"/>
        <v>0</v>
      </c>
    </row>
    <row r="22" spans="2:12" ht="15" thickBot="1" x14ac:dyDescent="0.35">
      <c r="B22" s="82" t="s">
        <v>81</v>
      </c>
      <c r="C22" s="12">
        <f>SUM(C9:C21)</f>
        <v>0</v>
      </c>
      <c r="D22" s="83">
        <f>SUM(D9:D21)</f>
        <v>0</v>
      </c>
      <c r="E22" s="83">
        <f>SUM(E9:E21)</f>
        <v>0</v>
      </c>
      <c r="F22" s="388">
        <f>SUM(F9:F21)</f>
        <v>0</v>
      </c>
      <c r="H22" s="82" t="s">
        <v>81</v>
      </c>
      <c r="I22" s="12">
        <f>SUM(I9:I21)</f>
        <v>0</v>
      </c>
      <c r="J22" s="83">
        <f>SUM(J9:J21)</f>
        <v>0</v>
      </c>
      <c r="K22" s="83">
        <f>SUM(K9:K21)</f>
        <v>0</v>
      </c>
      <c r="L22" s="388">
        <f>SUM(L9:L21)</f>
        <v>0</v>
      </c>
    </row>
    <row r="23" spans="2:12" ht="15" thickBot="1" x14ac:dyDescent="0.35">
      <c r="F23" s="97"/>
    </row>
    <row r="24" spans="2:12" ht="18.600000000000001" thickBot="1" x14ac:dyDescent="0.4">
      <c r="B24" s="77" t="s">
        <v>103</v>
      </c>
      <c r="C24" s="295" t="s">
        <v>4</v>
      </c>
      <c r="D24" s="296"/>
      <c r="E24" s="296"/>
      <c r="F24" s="297"/>
      <c r="H24" s="81" t="s">
        <v>103</v>
      </c>
      <c r="I24" s="291" t="s">
        <v>4</v>
      </c>
      <c r="J24" s="292"/>
      <c r="K24" s="292"/>
      <c r="L24" s="293"/>
    </row>
    <row r="25" spans="2:12" ht="18.600000000000001" thickBot="1" x14ac:dyDescent="0.4">
      <c r="B25" s="77"/>
      <c r="C25" s="78"/>
      <c r="D25" s="79" t="s">
        <v>35</v>
      </c>
      <c r="E25" s="79" t="s">
        <v>93</v>
      </c>
      <c r="F25" s="80"/>
      <c r="H25" s="77"/>
      <c r="I25" s="78"/>
      <c r="J25" s="79" t="s">
        <v>35</v>
      </c>
      <c r="K25" s="79" t="s">
        <v>93</v>
      </c>
      <c r="L25" s="80"/>
    </row>
    <row r="26" spans="2:12" ht="29.4" thickBot="1" x14ac:dyDescent="0.35">
      <c r="B26" s="73" t="s">
        <v>131</v>
      </c>
      <c r="C26" s="74" t="s">
        <v>85</v>
      </c>
      <c r="D26" s="75" t="s">
        <v>90</v>
      </c>
      <c r="E26" s="75" t="s">
        <v>91</v>
      </c>
      <c r="F26" s="76" t="s">
        <v>96</v>
      </c>
      <c r="H26" s="73" t="s">
        <v>131</v>
      </c>
      <c r="I26" s="74" t="s">
        <v>85</v>
      </c>
      <c r="J26" s="75" t="s">
        <v>90</v>
      </c>
      <c r="K26" s="75" t="s">
        <v>91</v>
      </c>
      <c r="L26" s="76" t="s">
        <v>96</v>
      </c>
    </row>
    <row r="27" spans="2:12" x14ac:dyDescent="0.3">
      <c r="B27" s="89"/>
      <c r="C27" s="386">
        <v>0</v>
      </c>
      <c r="D27" s="94">
        <f>C27*4.9875%</f>
        <v>0</v>
      </c>
      <c r="E27" s="94">
        <f>C27*9.9875%</f>
        <v>0</v>
      </c>
      <c r="F27" s="387">
        <f>C27+D27</f>
        <v>0</v>
      </c>
      <c r="G27" s="90"/>
      <c r="H27" s="89"/>
      <c r="I27" s="386">
        <v>0</v>
      </c>
      <c r="J27" s="94">
        <f>I27*4.9875%</f>
        <v>0</v>
      </c>
      <c r="K27" s="94">
        <f>I27*9.9875%</f>
        <v>0</v>
      </c>
      <c r="L27" s="387">
        <f>I27+J27</f>
        <v>0</v>
      </c>
    </row>
    <row r="28" spans="2:12" x14ac:dyDescent="0.3">
      <c r="B28" s="91"/>
      <c r="C28" s="92">
        <v>0</v>
      </c>
      <c r="D28" s="95">
        <f t="shared" ref="D28:D39" si="4">C28*4.9875%</f>
        <v>0</v>
      </c>
      <c r="E28" s="94">
        <f>C28*9.9875%</f>
        <v>0</v>
      </c>
      <c r="F28" s="387">
        <f t="shared" ref="F28:F39" si="5">C28+D28</f>
        <v>0</v>
      </c>
      <c r="G28" s="90"/>
      <c r="H28" s="91"/>
      <c r="I28" s="92">
        <v>0</v>
      </c>
      <c r="J28" s="95">
        <f t="shared" ref="J28:J39" si="6">I28*4.9875%</f>
        <v>0</v>
      </c>
      <c r="K28" s="94">
        <f>I28*9.9875%</f>
        <v>0</v>
      </c>
      <c r="L28" s="387">
        <f t="shared" ref="L28:L39" si="7">I28+J28</f>
        <v>0</v>
      </c>
    </row>
    <row r="29" spans="2:12" x14ac:dyDescent="0.3">
      <c r="B29" s="91"/>
      <c r="C29" s="92">
        <v>0</v>
      </c>
      <c r="D29" s="95">
        <f t="shared" si="4"/>
        <v>0</v>
      </c>
      <c r="E29" s="94">
        <f>C29*9.9875%</f>
        <v>0</v>
      </c>
      <c r="F29" s="387">
        <f t="shared" si="5"/>
        <v>0</v>
      </c>
      <c r="G29" s="90"/>
      <c r="H29" s="91"/>
      <c r="I29" s="92">
        <v>0</v>
      </c>
      <c r="J29" s="95">
        <f t="shared" si="6"/>
        <v>0</v>
      </c>
      <c r="K29" s="94">
        <f>I29*9.9875%</f>
        <v>0</v>
      </c>
      <c r="L29" s="387">
        <f t="shared" si="7"/>
        <v>0</v>
      </c>
    </row>
    <row r="30" spans="2:12" x14ac:dyDescent="0.3">
      <c r="B30" s="91"/>
      <c r="C30" s="92">
        <v>0</v>
      </c>
      <c r="D30" s="95">
        <f t="shared" si="4"/>
        <v>0</v>
      </c>
      <c r="E30" s="94">
        <f>C30*9.9875%</f>
        <v>0</v>
      </c>
      <c r="F30" s="387">
        <f t="shared" si="5"/>
        <v>0</v>
      </c>
      <c r="G30" s="90"/>
      <c r="H30" s="91"/>
      <c r="I30" s="92">
        <v>0</v>
      </c>
      <c r="J30" s="95">
        <f t="shared" si="6"/>
        <v>0</v>
      </c>
      <c r="K30" s="94">
        <f>I30*9.9875%</f>
        <v>0</v>
      </c>
      <c r="L30" s="387">
        <f t="shared" si="7"/>
        <v>0</v>
      </c>
    </row>
    <row r="31" spans="2:12" x14ac:dyDescent="0.3">
      <c r="B31" s="91"/>
      <c r="C31" s="92">
        <v>0</v>
      </c>
      <c r="D31" s="95">
        <f t="shared" si="4"/>
        <v>0</v>
      </c>
      <c r="E31" s="94">
        <f>C31*9.9875%</f>
        <v>0</v>
      </c>
      <c r="F31" s="387">
        <f t="shared" si="5"/>
        <v>0</v>
      </c>
      <c r="G31" s="90"/>
      <c r="H31" s="91"/>
      <c r="I31" s="92">
        <v>0</v>
      </c>
      <c r="J31" s="95">
        <f t="shared" si="6"/>
        <v>0</v>
      </c>
      <c r="K31" s="94">
        <f>I31*9.9875%</f>
        <v>0</v>
      </c>
      <c r="L31" s="387">
        <f t="shared" si="7"/>
        <v>0</v>
      </c>
    </row>
    <row r="32" spans="2:12" x14ac:dyDescent="0.3">
      <c r="B32" s="91"/>
      <c r="C32" s="92">
        <v>0</v>
      </c>
      <c r="D32" s="95">
        <f t="shared" si="4"/>
        <v>0</v>
      </c>
      <c r="E32" s="94">
        <f>C32*9.9875%</f>
        <v>0</v>
      </c>
      <c r="F32" s="387">
        <f t="shared" si="5"/>
        <v>0</v>
      </c>
      <c r="G32" s="90"/>
      <c r="H32" s="91"/>
      <c r="I32" s="92">
        <v>0</v>
      </c>
      <c r="J32" s="95">
        <f t="shared" si="6"/>
        <v>0</v>
      </c>
      <c r="K32" s="94">
        <f>I32*9.9875%</f>
        <v>0</v>
      </c>
      <c r="L32" s="387">
        <f t="shared" si="7"/>
        <v>0</v>
      </c>
    </row>
    <row r="33" spans="2:12" x14ac:dyDescent="0.3">
      <c r="B33" s="91"/>
      <c r="C33" s="92">
        <v>0</v>
      </c>
      <c r="D33" s="95">
        <f t="shared" si="4"/>
        <v>0</v>
      </c>
      <c r="E33" s="94">
        <f>C33*9.9875%</f>
        <v>0</v>
      </c>
      <c r="F33" s="387">
        <f t="shared" si="5"/>
        <v>0</v>
      </c>
      <c r="G33" s="90"/>
      <c r="H33" s="91"/>
      <c r="I33" s="92">
        <v>0</v>
      </c>
      <c r="J33" s="95">
        <f t="shared" si="6"/>
        <v>0</v>
      </c>
      <c r="K33" s="94">
        <f>I33*9.9875%</f>
        <v>0</v>
      </c>
      <c r="L33" s="387">
        <f t="shared" si="7"/>
        <v>0</v>
      </c>
    </row>
    <row r="34" spans="2:12" x14ac:dyDescent="0.3">
      <c r="B34" s="91"/>
      <c r="C34" s="92">
        <v>0</v>
      </c>
      <c r="D34" s="95">
        <f t="shared" si="4"/>
        <v>0</v>
      </c>
      <c r="E34" s="94">
        <f>C34*9.9875%</f>
        <v>0</v>
      </c>
      <c r="F34" s="387">
        <f t="shared" si="5"/>
        <v>0</v>
      </c>
      <c r="G34" s="90"/>
      <c r="H34" s="91"/>
      <c r="I34" s="92">
        <v>0</v>
      </c>
      <c r="J34" s="95">
        <f t="shared" si="6"/>
        <v>0</v>
      </c>
      <c r="K34" s="94">
        <f>I34*9.9875%</f>
        <v>0</v>
      </c>
      <c r="L34" s="387">
        <f t="shared" si="7"/>
        <v>0</v>
      </c>
    </row>
    <row r="35" spans="2:12" x14ac:dyDescent="0.3">
      <c r="B35" s="91"/>
      <c r="C35" s="92">
        <v>0</v>
      </c>
      <c r="D35" s="95">
        <f t="shared" si="4"/>
        <v>0</v>
      </c>
      <c r="E35" s="94">
        <f>C35*9.9875%</f>
        <v>0</v>
      </c>
      <c r="F35" s="387">
        <f t="shared" si="5"/>
        <v>0</v>
      </c>
      <c r="G35" s="90"/>
      <c r="H35" s="91"/>
      <c r="I35" s="92">
        <v>0</v>
      </c>
      <c r="J35" s="95">
        <f t="shared" si="6"/>
        <v>0</v>
      </c>
      <c r="K35" s="94">
        <f>I35*9.9875%</f>
        <v>0</v>
      </c>
      <c r="L35" s="387">
        <f t="shared" si="7"/>
        <v>0</v>
      </c>
    </row>
    <row r="36" spans="2:12" x14ac:dyDescent="0.3">
      <c r="B36" s="91"/>
      <c r="C36" s="92">
        <v>0</v>
      </c>
      <c r="D36" s="95">
        <f t="shared" si="4"/>
        <v>0</v>
      </c>
      <c r="E36" s="94">
        <f>C36*9.9875%</f>
        <v>0</v>
      </c>
      <c r="F36" s="387">
        <f t="shared" si="5"/>
        <v>0</v>
      </c>
      <c r="G36" s="90"/>
      <c r="H36" s="91"/>
      <c r="I36" s="92">
        <v>0</v>
      </c>
      <c r="J36" s="95">
        <f t="shared" si="6"/>
        <v>0</v>
      </c>
      <c r="K36" s="94">
        <f>I36*9.9875%</f>
        <v>0</v>
      </c>
      <c r="L36" s="387">
        <f t="shared" si="7"/>
        <v>0</v>
      </c>
    </row>
    <row r="37" spans="2:12" x14ac:dyDescent="0.3">
      <c r="B37" s="91"/>
      <c r="C37" s="92">
        <v>0</v>
      </c>
      <c r="D37" s="95">
        <f t="shared" si="4"/>
        <v>0</v>
      </c>
      <c r="E37" s="94">
        <f>C37*9.9875%</f>
        <v>0</v>
      </c>
      <c r="F37" s="387">
        <f t="shared" si="5"/>
        <v>0</v>
      </c>
      <c r="G37" s="90"/>
      <c r="H37" s="91"/>
      <c r="I37" s="92">
        <v>0</v>
      </c>
      <c r="J37" s="95">
        <f t="shared" si="6"/>
        <v>0</v>
      </c>
      <c r="K37" s="94">
        <f>I37*9.9875%</f>
        <v>0</v>
      </c>
      <c r="L37" s="387">
        <f t="shared" si="7"/>
        <v>0</v>
      </c>
    </row>
    <row r="38" spans="2:12" x14ac:dyDescent="0.3">
      <c r="B38" s="91"/>
      <c r="C38" s="92">
        <v>0</v>
      </c>
      <c r="D38" s="95">
        <f t="shared" si="4"/>
        <v>0</v>
      </c>
      <c r="E38" s="94">
        <f>C38*9.9875%</f>
        <v>0</v>
      </c>
      <c r="F38" s="387">
        <f t="shared" si="5"/>
        <v>0</v>
      </c>
      <c r="G38" s="90"/>
      <c r="H38" s="91"/>
      <c r="I38" s="92">
        <v>0</v>
      </c>
      <c r="J38" s="95">
        <f t="shared" si="6"/>
        <v>0</v>
      </c>
      <c r="K38" s="94">
        <f>I38*9.9875%</f>
        <v>0</v>
      </c>
      <c r="L38" s="387">
        <f t="shared" si="7"/>
        <v>0</v>
      </c>
    </row>
    <row r="39" spans="2:12" ht="15" thickBot="1" x14ac:dyDescent="0.35">
      <c r="B39" s="93"/>
      <c r="C39" s="104">
        <v>0</v>
      </c>
      <c r="D39" s="96">
        <f t="shared" si="4"/>
        <v>0</v>
      </c>
      <c r="E39" s="94">
        <f>C39*9.9875%</f>
        <v>0</v>
      </c>
      <c r="F39" s="387">
        <f t="shared" si="5"/>
        <v>0</v>
      </c>
      <c r="G39" s="90"/>
      <c r="H39" s="93"/>
      <c r="I39" s="104">
        <v>0</v>
      </c>
      <c r="J39" s="96">
        <f t="shared" si="6"/>
        <v>0</v>
      </c>
      <c r="K39" s="94">
        <f>I39*9.9875%</f>
        <v>0</v>
      </c>
      <c r="L39" s="387">
        <f t="shared" si="7"/>
        <v>0</v>
      </c>
    </row>
    <row r="40" spans="2:12" ht="15" thickBot="1" x14ac:dyDescent="0.35">
      <c r="B40" s="82" t="s">
        <v>81</v>
      </c>
      <c r="C40" s="12">
        <f>SUM(C27:C39)</f>
        <v>0</v>
      </c>
      <c r="D40" s="83">
        <f>SUM(D27:D39)</f>
        <v>0</v>
      </c>
      <c r="E40" s="83">
        <f>SUM(E27:E39)</f>
        <v>0</v>
      </c>
      <c r="F40" s="388">
        <f>SUM(F27:F39)</f>
        <v>0</v>
      </c>
      <c r="H40" s="82" t="s">
        <v>81</v>
      </c>
      <c r="I40" s="12">
        <f>SUM(I27:I39)</f>
        <v>0</v>
      </c>
      <c r="J40" s="83">
        <f>SUM(J27:J39)</f>
        <v>0</v>
      </c>
      <c r="K40" s="83">
        <f>SUM(K27:K39)</f>
        <v>0</v>
      </c>
      <c r="L40" s="388">
        <f>SUM(L27:L39)</f>
        <v>0</v>
      </c>
    </row>
    <row r="41" spans="2:12" ht="15" thickBot="1" x14ac:dyDescent="0.35"/>
    <row r="42" spans="2:12" ht="18.600000000000001" thickBot="1" x14ac:dyDescent="0.4">
      <c r="B42" s="81" t="s">
        <v>103</v>
      </c>
      <c r="C42" s="291" t="s">
        <v>4</v>
      </c>
      <c r="D42" s="292"/>
      <c r="E42" s="292"/>
      <c r="F42" s="293"/>
      <c r="H42" s="77" t="s">
        <v>103</v>
      </c>
      <c r="I42" s="295" t="s">
        <v>4</v>
      </c>
      <c r="J42" s="296"/>
      <c r="K42" s="296"/>
      <c r="L42" s="297"/>
    </row>
    <row r="43" spans="2:12" ht="18.600000000000001" thickBot="1" x14ac:dyDescent="0.4">
      <c r="B43" s="77"/>
      <c r="C43" s="78"/>
      <c r="D43" s="79" t="s">
        <v>35</v>
      </c>
      <c r="E43" s="79" t="s">
        <v>93</v>
      </c>
      <c r="F43" s="80"/>
      <c r="H43" s="77"/>
      <c r="I43" s="78"/>
      <c r="J43" s="79" t="s">
        <v>35</v>
      </c>
      <c r="K43" s="79" t="s">
        <v>93</v>
      </c>
      <c r="L43" s="80"/>
    </row>
    <row r="44" spans="2:12" ht="29.4" thickBot="1" x14ac:dyDescent="0.35">
      <c r="B44" s="73" t="s">
        <v>131</v>
      </c>
      <c r="C44" s="74" t="s">
        <v>85</v>
      </c>
      <c r="D44" s="75" t="s">
        <v>90</v>
      </c>
      <c r="E44" s="75" t="s">
        <v>91</v>
      </c>
      <c r="F44" s="76" t="s">
        <v>96</v>
      </c>
      <c r="H44" s="73" t="s">
        <v>131</v>
      </c>
      <c r="I44" s="74" t="s">
        <v>85</v>
      </c>
      <c r="J44" s="75" t="s">
        <v>90</v>
      </c>
      <c r="K44" s="75" t="s">
        <v>91</v>
      </c>
      <c r="L44" s="76" t="s">
        <v>96</v>
      </c>
    </row>
    <row r="45" spans="2:12" x14ac:dyDescent="0.3">
      <c r="B45" s="89"/>
      <c r="C45" s="386">
        <v>0</v>
      </c>
      <c r="D45" s="94">
        <f>C45*4.9875%</f>
        <v>0</v>
      </c>
      <c r="E45" s="94">
        <f>C45*9.9875%</f>
        <v>0</v>
      </c>
      <c r="F45" s="387">
        <f>C45+D45</f>
        <v>0</v>
      </c>
      <c r="G45" s="90"/>
      <c r="H45" s="89"/>
      <c r="I45" s="386">
        <v>0</v>
      </c>
      <c r="J45" s="94">
        <f>I45*4.9875%</f>
        <v>0</v>
      </c>
      <c r="K45" s="94">
        <f>I45*9.9875%</f>
        <v>0</v>
      </c>
      <c r="L45" s="387">
        <f>I45+J45</f>
        <v>0</v>
      </c>
    </row>
    <row r="46" spans="2:12" x14ac:dyDescent="0.3">
      <c r="B46" s="91"/>
      <c r="C46" s="92">
        <v>0</v>
      </c>
      <c r="D46" s="95">
        <f t="shared" ref="D46:D57" si="8">C46*4.9875%</f>
        <v>0</v>
      </c>
      <c r="E46" s="94">
        <f>C46*9.9875%</f>
        <v>0</v>
      </c>
      <c r="F46" s="387">
        <f t="shared" ref="F46:F57" si="9">C46+D46</f>
        <v>0</v>
      </c>
      <c r="G46" s="90"/>
      <c r="H46" s="91"/>
      <c r="I46" s="92">
        <v>0</v>
      </c>
      <c r="J46" s="95">
        <f t="shared" ref="J46:J57" si="10">I46*4.9875%</f>
        <v>0</v>
      </c>
      <c r="K46" s="94">
        <f>I46*9.9875%</f>
        <v>0</v>
      </c>
      <c r="L46" s="387">
        <f t="shared" ref="L46:L57" si="11">I46+J46</f>
        <v>0</v>
      </c>
    </row>
    <row r="47" spans="2:12" x14ac:dyDescent="0.3">
      <c r="B47" s="91"/>
      <c r="C47" s="92">
        <v>0</v>
      </c>
      <c r="D47" s="95">
        <f t="shared" si="8"/>
        <v>0</v>
      </c>
      <c r="E47" s="94">
        <f>C47*9.9875%</f>
        <v>0</v>
      </c>
      <c r="F47" s="387">
        <f t="shared" si="9"/>
        <v>0</v>
      </c>
      <c r="G47" s="90"/>
      <c r="H47" s="91"/>
      <c r="I47" s="92">
        <v>0</v>
      </c>
      <c r="J47" s="95">
        <f t="shared" si="10"/>
        <v>0</v>
      </c>
      <c r="K47" s="94">
        <f>I47*9.9875%</f>
        <v>0</v>
      </c>
      <c r="L47" s="387">
        <f t="shared" si="11"/>
        <v>0</v>
      </c>
    </row>
    <row r="48" spans="2:12" x14ac:dyDescent="0.3">
      <c r="B48" s="91"/>
      <c r="C48" s="92">
        <v>0</v>
      </c>
      <c r="D48" s="95">
        <f t="shared" si="8"/>
        <v>0</v>
      </c>
      <c r="E48" s="94">
        <f>C48*9.9875%</f>
        <v>0</v>
      </c>
      <c r="F48" s="387">
        <f t="shared" si="9"/>
        <v>0</v>
      </c>
      <c r="G48" s="90"/>
      <c r="H48" s="91"/>
      <c r="I48" s="92">
        <v>0</v>
      </c>
      <c r="J48" s="95">
        <f t="shared" si="10"/>
        <v>0</v>
      </c>
      <c r="K48" s="94">
        <f>I48*9.9875%</f>
        <v>0</v>
      </c>
      <c r="L48" s="387">
        <f t="shared" si="11"/>
        <v>0</v>
      </c>
    </row>
    <row r="49" spans="2:12" x14ac:dyDescent="0.3">
      <c r="B49" s="91"/>
      <c r="C49" s="92">
        <v>0</v>
      </c>
      <c r="D49" s="95">
        <f t="shared" si="8"/>
        <v>0</v>
      </c>
      <c r="E49" s="94">
        <f>C49*9.9875%</f>
        <v>0</v>
      </c>
      <c r="F49" s="387">
        <f t="shared" si="9"/>
        <v>0</v>
      </c>
      <c r="G49" s="90"/>
      <c r="H49" s="91"/>
      <c r="I49" s="92">
        <v>0</v>
      </c>
      <c r="J49" s="95">
        <f t="shared" si="10"/>
        <v>0</v>
      </c>
      <c r="K49" s="94">
        <f>I49*9.9875%</f>
        <v>0</v>
      </c>
      <c r="L49" s="387">
        <f t="shared" si="11"/>
        <v>0</v>
      </c>
    </row>
    <row r="50" spans="2:12" x14ac:dyDescent="0.3">
      <c r="B50" s="91"/>
      <c r="C50" s="92">
        <v>0</v>
      </c>
      <c r="D50" s="95">
        <f t="shared" si="8"/>
        <v>0</v>
      </c>
      <c r="E50" s="94">
        <f>C50*9.9875%</f>
        <v>0</v>
      </c>
      <c r="F50" s="387">
        <f t="shared" si="9"/>
        <v>0</v>
      </c>
      <c r="G50" s="90"/>
      <c r="H50" s="91"/>
      <c r="I50" s="92">
        <v>0</v>
      </c>
      <c r="J50" s="95">
        <f t="shared" si="10"/>
        <v>0</v>
      </c>
      <c r="K50" s="94">
        <f>I50*9.9875%</f>
        <v>0</v>
      </c>
      <c r="L50" s="387">
        <f t="shared" si="11"/>
        <v>0</v>
      </c>
    </row>
    <row r="51" spans="2:12" x14ac:dyDescent="0.3">
      <c r="B51" s="91"/>
      <c r="C51" s="92">
        <v>0</v>
      </c>
      <c r="D51" s="95">
        <f t="shared" si="8"/>
        <v>0</v>
      </c>
      <c r="E51" s="94">
        <f>C51*9.9875%</f>
        <v>0</v>
      </c>
      <c r="F51" s="387">
        <f t="shared" si="9"/>
        <v>0</v>
      </c>
      <c r="G51" s="90"/>
      <c r="H51" s="91"/>
      <c r="I51" s="92">
        <v>0</v>
      </c>
      <c r="J51" s="95">
        <f t="shared" si="10"/>
        <v>0</v>
      </c>
      <c r="K51" s="94">
        <f>I51*9.9875%</f>
        <v>0</v>
      </c>
      <c r="L51" s="387">
        <f t="shared" si="11"/>
        <v>0</v>
      </c>
    </row>
    <row r="52" spans="2:12" x14ac:dyDescent="0.3">
      <c r="B52" s="91"/>
      <c r="C52" s="92">
        <v>0</v>
      </c>
      <c r="D52" s="95">
        <f t="shared" si="8"/>
        <v>0</v>
      </c>
      <c r="E52" s="94">
        <f>C52*9.9875%</f>
        <v>0</v>
      </c>
      <c r="F52" s="387">
        <f t="shared" si="9"/>
        <v>0</v>
      </c>
      <c r="G52" s="90"/>
      <c r="H52" s="91"/>
      <c r="I52" s="92">
        <v>0</v>
      </c>
      <c r="J52" s="95">
        <f t="shared" si="10"/>
        <v>0</v>
      </c>
      <c r="K52" s="94">
        <f>I52*9.9875%</f>
        <v>0</v>
      </c>
      <c r="L52" s="387">
        <f t="shared" si="11"/>
        <v>0</v>
      </c>
    </row>
    <row r="53" spans="2:12" x14ac:dyDescent="0.3">
      <c r="B53" s="91"/>
      <c r="C53" s="92">
        <v>0</v>
      </c>
      <c r="D53" s="95">
        <f t="shared" si="8"/>
        <v>0</v>
      </c>
      <c r="E53" s="94">
        <f>C53*9.9875%</f>
        <v>0</v>
      </c>
      <c r="F53" s="387">
        <f t="shared" si="9"/>
        <v>0</v>
      </c>
      <c r="G53" s="90"/>
      <c r="H53" s="91"/>
      <c r="I53" s="92">
        <v>0</v>
      </c>
      <c r="J53" s="95">
        <f t="shared" si="10"/>
        <v>0</v>
      </c>
      <c r="K53" s="94">
        <f>I53*9.9875%</f>
        <v>0</v>
      </c>
      <c r="L53" s="387">
        <f t="shared" si="11"/>
        <v>0</v>
      </c>
    </row>
    <row r="54" spans="2:12" x14ac:dyDescent="0.3">
      <c r="B54" s="91"/>
      <c r="C54" s="92">
        <v>0</v>
      </c>
      <c r="D54" s="95">
        <f t="shared" si="8"/>
        <v>0</v>
      </c>
      <c r="E54" s="94">
        <f>C54*9.9875%</f>
        <v>0</v>
      </c>
      <c r="F54" s="387">
        <f t="shared" si="9"/>
        <v>0</v>
      </c>
      <c r="G54" s="90"/>
      <c r="H54" s="91"/>
      <c r="I54" s="92">
        <v>0</v>
      </c>
      <c r="J54" s="95">
        <f t="shared" si="10"/>
        <v>0</v>
      </c>
      <c r="K54" s="94">
        <f>I54*9.9875%</f>
        <v>0</v>
      </c>
      <c r="L54" s="387">
        <f t="shared" si="11"/>
        <v>0</v>
      </c>
    </row>
    <row r="55" spans="2:12" x14ac:dyDescent="0.3">
      <c r="B55" s="91"/>
      <c r="C55" s="92">
        <v>0</v>
      </c>
      <c r="D55" s="95">
        <f t="shared" si="8"/>
        <v>0</v>
      </c>
      <c r="E55" s="94">
        <f>C55*9.9875%</f>
        <v>0</v>
      </c>
      <c r="F55" s="387">
        <f t="shared" si="9"/>
        <v>0</v>
      </c>
      <c r="G55" s="90"/>
      <c r="H55" s="91"/>
      <c r="I55" s="92">
        <v>0</v>
      </c>
      <c r="J55" s="95">
        <f t="shared" si="10"/>
        <v>0</v>
      </c>
      <c r="K55" s="94">
        <f>I55*9.9875%</f>
        <v>0</v>
      </c>
      <c r="L55" s="387">
        <f t="shared" si="11"/>
        <v>0</v>
      </c>
    </row>
    <row r="56" spans="2:12" x14ac:dyDescent="0.3">
      <c r="B56" s="91"/>
      <c r="C56" s="92">
        <v>0</v>
      </c>
      <c r="D56" s="95">
        <f t="shared" si="8"/>
        <v>0</v>
      </c>
      <c r="E56" s="94">
        <f>C56*9.9875%</f>
        <v>0</v>
      </c>
      <c r="F56" s="387">
        <f t="shared" si="9"/>
        <v>0</v>
      </c>
      <c r="G56" s="90"/>
      <c r="H56" s="91"/>
      <c r="I56" s="92">
        <v>0</v>
      </c>
      <c r="J56" s="95">
        <f t="shared" si="10"/>
        <v>0</v>
      </c>
      <c r="K56" s="94">
        <f>I56*9.9875%</f>
        <v>0</v>
      </c>
      <c r="L56" s="387">
        <f t="shared" si="11"/>
        <v>0</v>
      </c>
    </row>
    <row r="57" spans="2:12" ht="15" thickBot="1" x14ac:dyDescent="0.35">
      <c r="B57" s="93"/>
      <c r="C57" s="104">
        <v>0</v>
      </c>
      <c r="D57" s="96">
        <f t="shared" si="8"/>
        <v>0</v>
      </c>
      <c r="E57" s="94">
        <f>C57*9.9875%</f>
        <v>0</v>
      </c>
      <c r="F57" s="387">
        <f t="shared" si="9"/>
        <v>0</v>
      </c>
      <c r="G57" s="90"/>
      <c r="H57" s="93"/>
      <c r="I57" s="104">
        <v>0</v>
      </c>
      <c r="J57" s="96">
        <f t="shared" si="10"/>
        <v>0</v>
      </c>
      <c r="K57" s="94">
        <f>I57*9.9875%</f>
        <v>0</v>
      </c>
      <c r="L57" s="387">
        <f t="shared" si="11"/>
        <v>0</v>
      </c>
    </row>
    <row r="58" spans="2:12" ht="15" thickBot="1" x14ac:dyDescent="0.35">
      <c r="B58" s="82" t="s">
        <v>81</v>
      </c>
      <c r="C58" s="12">
        <f>SUM(C45:C57)</f>
        <v>0</v>
      </c>
      <c r="D58" s="83">
        <f>SUM(D45:D57)</f>
        <v>0</v>
      </c>
      <c r="E58" s="83">
        <f>SUM(E45:E57)</f>
        <v>0</v>
      </c>
      <c r="F58" s="388">
        <f>SUM(F45:F57)</f>
        <v>0</v>
      </c>
      <c r="H58" s="82" t="s">
        <v>81</v>
      </c>
      <c r="I58" s="12">
        <f>SUM(I45:I57)</f>
        <v>0</v>
      </c>
      <c r="J58" s="83">
        <f>SUM(J45:J57)</f>
        <v>0</v>
      </c>
      <c r="K58" s="83">
        <f>SUM(K45:K57)</f>
        <v>0</v>
      </c>
      <c r="L58" s="388">
        <f>SUM(L45:L57)</f>
        <v>0</v>
      </c>
    </row>
    <row r="59" spans="2:12" ht="15" thickBot="1" x14ac:dyDescent="0.35">
      <c r="H59" s="71"/>
    </row>
    <row r="60" spans="2:12" ht="18.600000000000001" thickBot="1" x14ac:dyDescent="0.4">
      <c r="B60" s="77" t="s">
        <v>103</v>
      </c>
      <c r="C60" s="295" t="s">
        <v>4</v>
      </c>
      <c r="D60" s="296"/>
      <c r="E60" s="296"/>
      <c r="F60" s="297"/>
      <c r="H60" s="81" t="s">
        <v>103</v>
      </c>
      <c r="I60" s="291" t="s">
        <v>4</v>
      </c>
      <c r="J60" s="292"/>
      <c r="K60" s="292"/>
      <c r="L60" s="293"/>
    </row>
    <row r="61" spans="2:12" ht="18.600000000000001" thickBot="1" x14ac:dyDescent="0.4">
      <c r="B61" s="77"/>
      <c r="C61" s="78"/>
      <c r="D61" s="79" t="s">
        <v>35</v>
      </c>
      <c r="E61" s="79" t="s">
        <v>93</v>
      </c>
      <c r="F61" s="80"/>
      <c r="H61" s="77"/>
      <c r="I61" s="78"/>
      <c r="J61" s="79" t="s">
        <v>35</v>
      </c>
      <c r="K61" s="79" t="s">
        <v>93</v>
      </c>
      <c r="L61" s="80"/>
    </row>
    <row r="62" spans="2:12" ht="29.4" thickBot="1" x14ac:dyDescent="0.35">
      <c r="B62" s="73" t="s">
        <v>131</v>
      </c>
      <c r="C62" s="74" t="s">
        <v>85</v>
      </c>
      <c r="D62" s="75" t="s">
        <v>90</v>
      </c>
      <c r="E62" s="75" t="s">
        <v>91</v>
      </c>
      <c r="F62" s="76" t="s">
        <v>96</v>
      </c>
      <c r="H62" s="73" t="s">
        <v>131</v>
      </c>
      <c r="I62" s="74" t="s">
        <v>85</v>
      </c>
      <c r="J62" s="75" t="s">
        <v>90</v>
      </c>
      <c r="K62" s="75" t="s">
        <v>91</v>
      </c>
      <c r="L62" s="76" t="s">
        <v>96</v>
      </c>
    </row>
    <row r="63" spans="2:12" x14ac:dyDescent="0.3">
      <c r="B63" s="89"/>
      <c r="C63" s="386">
        <v>0</v>
      </c>
      <c r="D63" s="94">
        <f>C63*4.9875%</f>
        <v>0</v>
      </c>
      <c r="E63" s="94">
        <f>C63*9.9875%</f>
        <v>0</v>
      </c>
      <c r="F63" s="387">
        <f>C63+D63</f>
        <v>0</v>
      </c>
      <c r="G63" s="90"/>
      <c r="H63" s="89"/>
      <c r="I63" s="386">
        <v>0</v>
      </c>
      <c r="J63" s="94">
        <f>I63*4.9875%</f>
        <v>0</v>
      </c>
      <c r="K63" s="94">
        <f>I63*9.9875%</f>
        <v>0</v>
      </c>
      <c r="L63" s="387">
        <f>I63+J63</f>
        <v>0</v>
      </c>
    </row>
    <row r="64" spans="2:12" x14ac:dyDescent="0.3">
      <c r="B64" s="91"/>
      <c r="C64" s="92">
        <v>0</v>
      </c>
      <c r="D64" s="95">
        <f t="shared" ref="D64:D75" si="12">C64*4.9875%</f>
        <v>0</v>
      </c>
      <c r="E64" s="94">
        <f>C64*9.9875%</f>
        <v>0</v>
      </c>
      <c r="F64" s="387">
        <f t="shared" ref="F64:F75" si="13">C64+D64</f>
        <v>0</v>
      </c>
      <c r="G64" s="90"/>
      <c r="H64" s="91"/>
      <c r="I64" s="92">
        <v>0</v>
      </c>
      <c r="J64" s="95">
        <f t="shared" ref="J64:J75" si="14">I64*4.9875%</f>
        <v>0</v>
      </c>
      <c r="K64" s="94">
        <f>I64*9.9875%</f>
        <v>0</v>
      </c>
      <c r="L64" s="387">
        <f t="shared" ref="L64:L75" si="15">I64+J64</f>
        <v>0</v>
      </c>
    </row>
    <row r="65" spans="2:12" x14ac:dyDescent="0.3">
      <c r="B65" s="91"/>
      <c r="C65" s="92">
        <v>0</v>
      </c>
      <c r="D65" s="95">
        <f t="shared" si="12"/>
        <v>0</v>
      </c>
      <c r="E65" s="94">
        <f>C65*9.9875%</f>
        <v>0</v>
      </c>
      <c r="F65" s="387">
        <f t="shared" si="13"/>
        <v>0</v>
      </c>
      <c r="G65" s="90"/>
      <c r="H65" s="91"/>
      <c r="I65" s="92">
        <v>0</v>
      </c>
      <c r="J65" s="95">
        <f t="shared" si="14"/>
        <v>0</v>
      </c>
      <c r="K65" s="94">
        <f>I65*9.9875%</f>
        <v>0</v>
      </c>
      <c r="L65" s="387">
        <f t="shared" si="15"/>
        <v>0</v>
      </c>
    </row>
    <row r="66" spans="2:12" x14ac:dyDescent="0.3">
      <c r="B66" s="91"/>
      <c r="C66" s="92">
        <v>0</v>
      </c>
      <c r="D66" s="95">
        <f t="shared" si="12"/>
        <v>0</v>
      </c>
      <c r="E66" s="94">
        <f>C66*9.9875%</f>
        <v>0</v>
      </c>
      <c r="F66" s="387">
        <f t="shared" si="13"/>
        <v>0</v>
      </c>
      <c r="G66" s="90"/>
      <c r="H66" s="91"/>
      <c r="I66" s="92">
        <v>0</v>
      </c>
      <c r="J66" s="95">
        <f t="shared" si="14"/>
        <v>0</v>
      </c>
      <c r="K66" s="94">
        <f>I66*9.9875%</f>
        <v>0</v>
      </c>
      <c r="L66" s="387">
        <f t="shared" si="15"/>
        <v>0</v>
      </c>
    </row>
    <row r="67" spans="2:12" x14ac:dyDescent="0.3">
      <c r="B67" s="91"/>
      <c r="C67" s="92">
        <v>0</v>
      </c>
      <c r="D67" s="95">
        <f t="shared" si="12"/>
        <v>0</v>
      </c>
      <c r="E67" s="94">
        <f>C67*9.9875%</f>
        <v>0</v>
      </c>
      <c r="F67" s="387">
        <f t="shared" si="13"/>
        <v>0</v>
      </c>
      <c r="G67" s="90"/>
      <c r="H67" s="91"/>
      <c r="I67" s="92">
        <v>0</v>
      </c>
      <c r="J67" s="95">
        <f t="shared" si="14"/>
        <v>0</v>
      </c>
      <c r="K67" s="94">
        <f>I67*9.9875%</f>
        <v>0</v>
      </c>
      <c r="L67" s="387">
        <f t="shared" si="15"/>
        <v>0</v>
      </c>
    </row>
    <row r="68" spans="2:12" x14ac:dyDescent="0.3">
      <c r="B68" s="91"/>
      <c r="C68" s="92">
        <v>0</v>
      </c>
      <c r="D68" s="95">
        <f t="shared" si="12"/>
        <v>0</v>
      </c>
      <c r="E68" s="94">
        <f>C68*9.9875%</f>
        <v>0</v>
      </c>
      <c r="F68" s="387">
        <f t="shared" si="13"/>
        <v>0</v>
      </c>
      <c r="G68" s="90"/>
      <c r="H68" s="91"/>
      <c r="I68" s="92">
        <v>0</v>
      </c>
      <c r="J68" s="95">
        <f t="shared" si="14"/>
        <v>0</v>
      </c>
      <c r="K68" s="94">
        <f>I68*9.9875%</f>
        <v>0</v>
      </c>
      <c r="L68" s="387">
        <f t="shared" si="15"/>
        <v>0</v>
      </c>
    </row>
    <row r="69" spans="2:12" x14ac:dyDescent="0.3">
      <c r="B69" s="91"/>
      <c r="C69" s="92">
        <v>0</v>
      </c>
      <c r="D69" s="95">
        <f t="shared" si="12"/>
        <v>0</v>
      </c>
      <c r="E69" s="94">
        <f>C69*9.9875%</f>
        <v>0</v>
      </c>
      <c r="F69" s="387">
        <f t="shared" si="13"/>
        <v>0</v>
      </c>
      <c r="G69" s="90"/>
      <c r="H69" s="91"/>
      <c r="I69" s="92">
        <v>0</v>
      </c>
      <c r="J69" s="95">
        <f t="shared" si="14"/>
        <v>0</v>
      </c>
      <c r="K69" s="94">
        <f>I69*9.9875%</f>
        <v>0</v>
      </c>
      <c r="L69" s="387">
        <f t="shared" si="15"/>
        <v>0</v>
      </c>
    </row>
    <row r="70" spans="2:12" x14ac:dyDescent="0.3">
      <c r="B70" s="91"/>
      <c r="C70" s="92">
        <v>0</v>
      </c>
      <c r="D70" s="95">
        <f t="shared" si="12"/>
        <v>0</v>
      </c>
      <c r="E70" s="94">
        <f>C70*9.9875%</f>
        <v>0</v>
      </c>
      <c r="F70" s="387">
        <f t="shared" si="13"/>
        <v>0</v>
      </c>
      <c r="G70" s="90"/>
      <c r="H70" s="91"/>
      <c r="I70" s="92">
        <v>0</v>
      </c>
      <c r="J70" s="95">
        <f t="shared" si="14"/>
        <v>0</v>
      </c>
      <c r="K70" s="94">
        <f>I70*9.9875%</f>
        <v>0</v>
      </c>
      <c r="L70" s="387">
        <f t="shared" si="15"/>
        <v>0</v>
      </c>
    </row>
    <row r="71" spans="2:12" x14ac:dyDescent="0.3">
      <c r="B71" s="91"/>
      <c r="C71" s="92">
        <v>0</v>
      </c>
      <c r="D71" s="95">
        <f t="shared" si="12"/>
        <v>0</v>
      </c>
      <c r="E71" s="94">
        <f>C71*9.9875%</f>
        <v>0</v>
      </c>
      <c r="F71" s="387">
        <f t="shared" si="13"/>
        <v>0</v>
      </c>
      <c r="G71" s="90"/>
      <c r="H71" s="91"/>
      <c r="I71" s="92">
        <v>0</v>
      </c>
      <c r="J71" s="95">
        <f t="shared" si="14"/>
        <v>0</v>
      </c>
      <c r="K71" s="94">
        <f>I71*9.9875%</f>
        <v>0</v>
      </c>
      <c r="L71" s="387">
        <f t="shared" si="15"/>
        <v>0</v>
      </c>
    </row>
    <row r="72" spans="2:12" x14ac:dyDescent="0.3">
      <c r="B72" s="91"/>
      <c r="C72" s="92">
        <v>0</v>
      </c>
      <c r="D72" s="95">
        <f t="shared" si="12"/>
        <v>0</v>
      </c>
      <c r="E72" s="94">
        <f>C72*9.9875%</f>
        <v>0</v>
      </c>
      <c r="F72" s="387">
        <f t="shared" si="13"/>
        <v>0</v>
      </c>
      <c r="G72" s="90"/>
      <c r="H72" s="91"/>
      <c r="I72" s="92">
        <v>0</v>
      </c>
      <c r="J72" s="95">
        <f t="shared" si="14"/>
        <v>0</v>
      </c>
      <c r="K72" s="94">
        <f>I72*9.9875%</f>
        <v>0</v>
      </c>
      <c r="L72" s="387">
        <f t="shared" si="15"/>
        <v>0</v>
      </c>
    </row>
    <row r="73" spans="2:12" x14ac:dyDescent="0.3">
      <c r="B73" s="91"/>
      <c r="C73" s="92">
        <v>0</v>
      </c>
      <c r="D73" s="95">
        <f t="shared" si="12"/>
        <v>0</v>
      </c>
      <c r="E73" s="94">
        <f>C73*9.9875%</f>
        <v>0</v>
      </c>
      <c r="F73" s="387">
        <f t="shared" si="13"/>
        <v>0</v>
      </c>
      <c r="G73" s="90"/>
      <c r="H73" s="91"/>
      <c r="I73" s="92">
        <v>0</v>
      </c>
      <c r="J73" s="95">
        <f t="shared" si="14"/>
        <v>0</v>
      </c>
      <c r="K73" s="94">
        <f>I73*9.9875%</f>
        <v>0</v>
      </c>
      <c r="L73" s="387">
        <f t="shared" si="15"/>
        <v>0</v>
      </c>
    </row>
    <row r="74" spans="2:12" x14ac:dyDescent="0.3">
      <c r="B74" s="91"/>
      <c r="C74" s="92">
        <v>0</v>
      </c>
      <c r="D74" s="95">
        <f t="shared" si="12"/>
        <v>0</v>
      </c>
      <c r="E74" s="94">
        <f>C74*9.9875%</f>
        <v>0</v>
      </c>
      <c r="F74" s="387">
        <f t="shared" si="13"/>
        <v>0</v>
      </c>
      <c r="G74" s="90"/>
      <c r="H74" s="91"/>
      <c r="I74" s="92">
        <v>0</v>
      </c>
      <c r="J74" s="95">
        <f t="shared" si="14"/>
        <v>0</v>
      </c>
      <c r="K74" s="94">
        <f>I74*9.9875%</f>
        <v>0</v>
      </c>
      <c r="L74" s="387">
        <f t="shared" si="15"/>
        <v>0</v>
      </c>
    </row>
    <row r="75" spans="2:12" ht="15" thickBot="1" x14ac:dyDescent="0.35">
      <c r="B75" s="93"/>
      <c r="C75" s="104">
        <v>0</v>
      </c>
      <c r="D75" s="96">
        <f t="shared" si="12"/>
        <v>0</v>
      </c>
      <c r="E75" s="94">
        <f>C75*9.9875%</f>
        <v>0</v>
      </c>
      <c r="F75" s="387">
        <f t="shared" si="13"/>
        <v>0</v>
      </c>
      <c r="G75" s="90"/>
      <c r="H75" s="93"/>
      <c r="I75" s="104">
        <v>0</v>
      </c>
      <c r="J75" s="96">
        <f t="shared" si="14"/>
        <v>0</v>
      </c>
      <c r="K75" s="94">
        <f>I75*9.9875%</f>
        <v>0</v>
      </c>
      <c r="L75" s="387">
        <f t="shared" si="15"/>
        <v>0</v>
      </c>
    </row>
    <row r="76" spans="2:12" ht="15" thickBot="1" x14ac:dyDescent="0.35">
      <c r="B76" s="82" t="s">
        <v>81</v>
      </c>
      <c r="C76" s="12">
        <f>SUM(C63:C75)</f>
        <v>0</v>
      </c>
      <c r="D76" s="83">
        <f>SUM(D63:D75)</f>
        <v>0</v>
      </c>
      <c r="E76" s="83">
        <f>SUM(E63:E75)</f>
        <v>0</v>
      </c>
      <c r="F76" s="388">
        <f>SUM(F63:F75)</f>
        <v>0</v>
      </c>
      <c r="H76" s="82" t="s">
        <v>81</v>
      </c>
      <c r="I76" s="12">
        <f>SUM(I63:I75)</f>
        <v>0</v>
      </c>
      <c r="J76" s="83">
        <f>SUM(J63:J75)</f>
        <v>0</v>
      </c>
      <c r="K76" s="83">
        <f>SUM(K63:K75)</f>
        <v>0</v>
      </c>
      <c r="L76" s="388">
        <f>SUM(L63:L75)</f>
        <v>0</v>
      </c>
    </row>
  </sheetData>
  <sheetProtection algorithmName="SHA-512" hashValue="pyMhXQ0T6GoZPJtvEajNVwuuQafG3quJARLKjfZzdcpEeEFpZTSlCO/0VAPMoef2N0tn6T0Uu2gSVccp1TT8FQ==" saltValue="X3KlBG0htOns6W/lQ+BU6w==" spinCount="100000" sheet="1" objects="1" scenarios="1"/>
  <mergeCells count="10">
    <mergeCell ref="I60:L60"/>
    <mergeCell ref="B1:L1"/>
    <mergeCell ref="B2:L2"/>
    <mergeCell ref="C6:F6"/>
    <mergeCell ref="I6:L6"/>
    <mergeCell ref="C24:F24"/>
    <mergeCell ref="I24:L24"/>
    <mergeCell ref="C42:F42"/>
    <mergeCell ref="C60:F60"/>
    <mergeCell ref="I42:L42"/>
  </mergeCells>
  <pageMargins left="0.7" right="0.7" top="0.75" bottom="0.75" header="0.3" footer="0.3"/>
  <pageSetup scale="3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2212285-E095-4F9A-A209-5300F84AA1C1}">
          <x14:formula1>
            <xm:f>'Listes référence'!$C$6:$C$18</xm:f>
          </x14:formula1>
          <xm:sqref>C6:F6 I24:L24 C42:F42 I60:L60 I6:L6 I42:L42 C24:F24 C60:F60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201AE-B6D7-4281-BA36-C734BD394FBD}">
  <sheetPr>
    <tabColor theme="7" tint="0.79998168889431442"/>
    <pageSetUpPr fitToPage="1"/>
  </sheetPr>
  <dimension ref="B1:L76"/>
  <sheetViews>
    <sheetView zoomScale="84" zoomScaleNormal="84" workbookViewId="0">
      <selection activeCell="K50" sqref="K50"/>
    </sheetView>
  </sheetViews>
  <sheetFormatPr baseColWidth="10" defaultRowHeight="14.4" x14ac:dyDescent="0.3"/>
  <cols>
    <col min="1" max="1" width="1.6640625" customWidth="1"/>
    <col min="2" max="2" width="40.6640625" customWidth="1"/>
    <col min="3" max="3" width="18.6640625" customWidth="1"/>
    <col min="4" max="5" width="16.77734375" customWidth="1"/>
    <col min="6" max="6" width="20.6640625" customWidth="1"/>
    <col min="7" max="7" width="3.44140625" customWidth="1"/>
    <col min="8" max="8" width="40.6640625" customWidth="1"/>
    <col min="9" max="9" width="18.6640625" customWidth="1"/>
    <col min="10" max="11" width="16.77734375" customWidth="1"/>
    <col min="12" max="12" width="20.6640625" customWidth="1"/>
  </cols>
  <sheetData>
    <row r="1" spans="2:12" ht="23.4" x14ac:dyDescent="0.45">
      <c r="B1" s="301" t="s">
        <v>73</v>
      </c>
      <c r="C1" s="301"/>
      <c r="D1" s="301"/>
      <c r="E1" s="301"/>
      <c r="F1" s="301"/>
      <c r="G1" s="301"/>
      <c r="H1" s="301"/>
      <c r="I1" s="301"/>
      <c r="J1" s="301"/>
      <c r="K1" s="301"/>
      <c r="L1" s="301"/>
    </row>
    <row r="2" spans="2:12" ht="23.4" x14ac:dyDescent="0.45">
      <c r="B2" s="301" t="s">
        <v>83</v>
      </c>
      <c r="C2" s="301"/>
      <c r="D2" s="301"/>
      <c r="E2" s="301"/>
      <c r="F2" s="301"/>
      <c r="G2" s="301"/>
      <c r="H2" s="301"/>
      <c r="I2" s="301"/>
      <c r="J2" s="301"/>
      <c r="K2" s="301"/>
      <c r="L2" s="301"/>
    </row>
    <row r="3" spans="2:12" ht="14.25" customHeight="1" x14ac:dyDescent="0.45">
      <c r="B3" s="59"/>
      <c r="C3" s="59"/>
      <c r="D3" s="59"/>
      <c r="E3" s="59"/>
      <c r="F3" s="59"/>
      <c r="G3" s="59"/>
      <c r="H3" s="59"/>
      <c r="I3" s="59"/>
      <c r="J3" s="59"/>
      <c r="K3" s="59"/>
      <c r="L3" s="59"/>
    </row>
    <row r="4" spans="2:12" ht="23.4" x14ac:dyDescent="0.45">
      <c r="B4" s="63" t="s">
        <v>86</v>
      </c>
      <c r="C4" s="66">
        <f>SUM(C22+I22+C40+I40+C58+I58+C76+I76)</f>
        <v>0</v>
      </c>
      <c r="D4" s="71"/>
      <c r="E4" s="85" t="s">
        <v>96</v>
      </c>
      <c r="F4" s="84">
        <f>SUM(F22+L22+F40+L40+F58+L58+F76+L76)</f>
        <v>0</v>
      </c>
      <c r="G4" s="59"/>
      <c r="H4" s="64" t="s">
        <v>95</v>
      </c>
      <c r="I4" s="65">
        <f>SUM(D22+J22+D40+J40+D58+J58+D76+J76)</f>
        <v>0</v>
      </c>
      <c r="J4" s="86"/>
      <c r="K4" s="87" t="s">
        <v>94</v>
      </c>
      <c r="L4" s="65">
        <f>SUM(E22+K22+E40+K40+E58+K58+K76+E76)</f>
        <v>0</v>
      </c>
    </row>
    <row r="5" spans="2:12" ht="14.25" customHeight="1" thickBot="1" x14ac:dyDescent="0.5">
      <c r="B5" s="59"/>
      <c r="C5" s="59"/>
      <c r="D5" s="59"/>
      <c r="E5" s="59"/>
      <c r="F5" s="59"/>
      <c r="G5" s="59"/>
      <c r="H5" s="59"/>
      <c r="I5" s="59"/>
      <c r="J5" s="59"/>
      <c r="K5" s="59"/>
      <c r="L5" s="59"/>
    </row>
    <row r="6" spans="2:12" ht="18.600000000000001" thickBot="1" x14ac:dyDescent="0.4">
      <c r="B6" s="72" t="s">
        <v>103</v>
      </c>
      <c r="C6" s="298" t="s">
        <v>4</v>
      </c>
      <c r="D6" s="299"/>
      <c r="E6" s="299"/>
      <c r="F6" s="300"/>
      <c r="H6" s="77" t="s">
        <v>103</v>
      </c>
      <c r="I6" s="295" t="s">
        <v>4</v>
      </c>
      <c r="J6" s="296"/>
      <c r="K6" s="296"/>
      <c r="L6" s="297"/>
    </row>
    <row r="7" spans="2:12" ht="18.600000000000001" thickBot="1" x14ac:dyDescent="0.4">
      <c r="B7" s="77"/>
      <c r="C7" s="78"/>
      <c r="D7" s="79" t="s">
        <v>35</v>
      </c>
      <c r="E7" s="79" t="s">
        <v>93</v>
      </c>
      <c r="F7" s="80"/>
      <c r="H7" s="77"/>
      <c r="I7" s="78"/>
      <c r="J7" s="79" t="s">
        <v>35</v>
      </c>
      <c r="K7" s="79" t="s">
        <v>93</v>
      </c>
      <c r="L7" s="80"/>
    </row>
    <row r="8" spans="2:12" s="58" customFormat="1" ht="29.4" thickBot="1" x14ac:dyDescent="0.35">
      <c r="B8" s="73" t="s">
        <v>131</v>
      </c>
      <c r="C8" s="74" t="s">
        <v>85</v>
      </c>
      <c r="D8" s="75" t="s">
        <v>92</v>
      </c>
      <c r="E8" s="75" t="s">
        <v>91</v>
      </c>
      <c r="F8" s="76" t="s">
        <v>96</v>
      </c>
      <c r="H8" s="73" t="s">
        <v>131</v>
      </c>
      <c r="I8" s="74" t="s">
        <v>85</v>
      </c>
      <c r="J8" s="75" t="s">
        <v>92</v>
      </c>
      <c r="K8" s="75" t="s">
        <v>91</v>
      </c>
      <c r="L8" s="76" t="s">
        <v>96</v>
      </c>
    </row>
    <row r="9" spans="2:12" x14ac:dyDescent="0.3">
      <c r="B9" s="89"/>
      <c r="C9" s="386">
        <v>0</v>
      </c>
      <c r="D9" s="94">
        <f>C9*7.4875%</f>
        <v>0</v>
      </c>
      <c r="E9" s="94">
        <f>C9*7.4875%</f>
        <v>0</v>
      </c>
      <c r="F9" s="387">
        <f>C9+D9</f>
        <v>0</v>
      </c>
      <c r="G9" s="90"/>
      <c r="H9" s="89"/>
      <c r="I9" s="386">
        <v>0</v>
      </c>
      <c r="J9" s="94">
        <f>I9*7.4875%</f>
        <v>0</v>
      </c>
      <c r="K9" s="94">
        <f>I9*7.4875%</f>
        <v>0</v>
      </c>
      <c r="L9" s="387">
        <f>I9+J9</f>
        <v>0</v>
      </c>
    </row>
    <row r="10" spans="2:12" x14ac:dyDescent="0.3">
      <c r="B10" s="91"/>
      <c r="C10" s="92">
        <v>0</v>
      </c>
      <c r="D10" s="95">
        <f>C10*7.4875%</f>
        <v>0</v>
      </c>
      <c r="E10" s="95">
        <f>C10*7.4875%</f>
        <v>0</v>
      </c>
      <c r="F10" s="389">
        <f t="shared" ref="F10:F20" si="0">C10+D10</f>
        <v>0</v>
      </c>
      <c r="G10" s="90"/>
      <c r="H10" s="91"/>
      <c r="I10" s="92">
        <v>0</v>
      </c>
      <c r="J10" s="95">
        <f>I10*7.4875%</f>
        <v>0</v>
      </c>
      <c r="K10" s="95">
        <f>I10*7.4875%</f>
        <v>0</v>
      </c>
      <c r="L10" s="389">
        <f t="shared" ref="L10:L20" si="1">I10+J10</f>
        <v>0</v>
      </c>
    </row>
    <row r="11" spans="2:12" x14ac:dyDescent="0.3">
      <c r="B11" s="91"/>
      <c r="C11" s="92">
        <v>0</v>
      </c>
      <c r="D11" s="95">
        <f>C11*7.4875%</f>
        <v>0</v>
      </c>
      <c r="E11" s="95">
        <f>C11*7.4875%</f>
        <v>0</v>
      </c>
      <c r="F11" s="389">
        <f t="shared" si="0"/>
        <v>0</v>
      </c>
      <c r="G11" s="90"/>
      <c r="H11" s="91"/>
      <c r="I11" s="92">
        <v>0</v>
      </c>
      <c r="J11" s="95">
        <f>I11*7.4875%</f>
        <v>0</v>
      </c>
      <c r="K11" s="95">
        <f>I11*7.4875%</f>
        <v>0</v>
      </c>
      <c r="L11" s="389">
        <f t="shared" si="1"/>
        <v>0</v>
      </c>
    </row>
    <row r="12" spans="2:12" x14ac:dyDescent="0.3">
      <c r="B12" s="91"/>
      <c r="C12" s="92">
        <v>0</v>
      </c>
      <c r="D12" s="95">
        <f>C12*7.4875%</f>
        <v>0</v>
      </c>
      <c r="E12" s="95">
        <f>C12*7.4875%</f>
        <v>0</v>
      </c>
      <c r="F12" s="389">
        <f t="shared" si="0"/>
        <v>0</v>
      </c>
      <c r="G12" s="90"/>
      <c r="H12" s="91"/>
      <c r="I12" s="92">
        <v>0</v>
      </c>
      <c r="J12" s="95">
        <f>I12*7.4875%</f>
        <v>0</v>
      </c>
      <c r="K12" s="95">
        <f>I12*7.4875%</f>
        <v>0</v>
      </c>
      <c r="L12" s="389">
        <f t="shared" si="1"/>
        <v>0</v>
      </c>
    </row>
    <row r="13" spans="2:12" x14ac:dyDescent="0.3">
      <c r="B13" s="91"/>
      <c r="C13" s="92">
        <v>0</v>
      </c>
      <c r="D13" s="95">
        <f>C13*7.4875%</f>
        <v>0</v>
      </c>
      <c r="E13" s="95">
        <f>C13*7.4875%</f>
        <v>0</v>
      </c>
      <c r="F13" s="389">
        <f t="shared" si="0"/>
        <v>0</v>
      </c>
      <c r="G13" s="90"/>
      <c r="H13" s="91"/>
      <c r="I13" s="92">
        <v>0</v>
      </c>
      <c r="J13" s="95">
        <f>I13*7.4875%</f>
        <v>0</v>
      </c>
      <c r="K13" s="95">
        <f>I13*7.4875%</f>
        <v>0</v>
      </c>
      <c r="L13" s="389">
        <f t="shared" si="1"/>
        <v>0</v>
      </c>
    </row>
    <row r="14" spans="2:12" x14ac:dyDescent="0.3">
      <c r="B14" s="91"/>
      <c r="C14" s="92">
        <v>0</v>
      </c>
      <c r="D14" s="95">
        <f>C14*7.4875%</f>
        <v>0</v>
      </c>
      <c r="E14" s="95">
        <f>C14*7.4875%</f>
        <v>0</v>
      </c>
      <c r="F14" s="389">
        <f t="shared" si="0"/>
        <v>0</v>
      </c>
      <c r="G14" s="90"/>
      <c r="H14" s="91"/>
      <c r="I14" s="92">
        <v>0</v>
      </c>
      <c r="J14" s="95">
        <f>I14*7.4875%</f>
        <v>0</v>
      </c>
      <c r="K14" s="95">
        <f>I14*7.4875%</f>
        <v>0</v>
      </c>
      <c r="L14" s="389">
        <f t="shared" si="1"/>
        <v>0</v>
      </c>
    </row>
    <row r="15" spans="2:12" x14ac:dyDescent="0.3">
      <c r="B15" s="91"/>
      <c r="C15" s="92">
        <v>0</v>
      </c>
      <c r="D15" s="95">
        <f>C15*7.4875%</f>
        <v>0</v>
      </c>
      <c r="E15" s="95">
        <f>C15*7.4875%</f>
        <v>0</v>
      </c>
      <c r="F15" s="389">
        <f t="shared" si="0"/>
        <v>0</v>
      </c>
      <c r="G15" s="90"/>
      <c r="H15" s="91"/>
      <c r="I15" s="92">
        <v>0</v>
      </c>
      <c r="J15" s="95">
        <f>I15*7.4875%</f>
        <v>0</v>
      </c>
      <c r="K15" s="95">
        <f>I15*7.4875%</f>
        <v>0</v>
      </c>
      <c r="L15" s="389">
        <f t="shared" si="1"/>
        <v>0</v>
      </c>
    </row>
    <row r="16" spans="2:12" x14ac:dyDescent="0.3">
      <c r="B16" s="91"/>
      <c r="C16" s="92">
        <v>0</v>
      </c>
      <c r="D16" s="95">
        <f>C16*7.4875%</f>
        <v>0</v>
      </c>
      <c r="E16" s="95">
        <f>C16*7.4875%</f>
        <v>0</v>
      </c>
      <c r="F16" s="389">
        <f t="shared" si="0"/>
        <v>0</v>
      </c>
      <c r="G16" s="90"/>
      <c r="H16" s="91"/>
      <c r="I16" s="92">
        <v>0</v>
      </c>
      <c r="J16" s="95">
        <f>I16*7.4875%</f>
        <v>0</v>
      </c>
      <c r="K16" s="95">
        <f>I16*7.4875%</f>
        <v>0</v>
      </c>
      <c r="L16" s="389">
        <f t="shared" si="1"/>
        <v>0</v>
      </c>
    </row>
    <row r="17" spans="2:12" x14ac:dyDescent="0.3">
      <c r="B17" s="91"/>
      <c r="C17" s="92">
        <v>0</v>
      </c>
      <c r="D17" s="95">
        <f>C17*7.4875%</f>
        <v>0</v>
      </c>
      <c r="E17" s="95">
        <f>C17*7.4875%</f>
        <v>0</v>
      </c>
      <c r="F17" s="389">
        <f t="shared" si="0"/>
        <v>0</v>
      </c>
      <c r="G17" s="90"/>
      <c r="H17" s="91"/>
      <c r="I17" s="92">
        <v>0</v>
      </c>
      <c r="J17" s="95">
        <f>I17*7.4875%</f>
        <v>0</v>
      </c>
      <c r="K17" s="95">
        <f>I17*7.4875%</f>
        <v>0</v>
      </c>
      <c r="L17" s="389">
        <f t="shared" si="1"/>
        <v>0</v>
      </c>
    </row>
    <row r="18" spans="2:12" x14ac:dyDescent="0.3">
      <c r="B18" s="91"/>
      <c r="C18" s="92">
        <v>0</v>
      </c>
      <c r="D18" s="95">
        <f>C18*7.4875%</f>
        <v>0</v>
      </c>
      <c r="E18" s="95">
        <f>C18*7.4875%</f>
        <v>0</v>
      </c>
      <c r="F18" s="389">
        <f t="shared" si="0"/>
        <v>0</v>
      </c>
      <c r="G18" s="90"/>
      <c r="H18" s="91"/>
      <c r="I18" s="92">
        <v>0</v>
      </c>
      <c r="J18" s="95">
        <f>I18*7.4875%</f>
        <v>0</v>
      </c>
      <c r="K18" s="95">
        <f>I18*7.4875%</f>
        <v>0</v>
      </c>
      <c r="L18" s="389">
        <f t="shared" si="1"/>
        <v>0</v>
      </c>
    </row>
    <row r="19" spans="2:12" x14ac:dyDescent="0.3">
      <c r="B19" s="91"/>
      <c r="C19" s="92">
        <v>0</v>
      </c>
      <c r="D19" s="95">
        <f>C19*7.4875%</f>
        <v>0</v>
      </c>
      <c r="E19" s="95">
        <f>C19*7.4875%</f>
        <v>0</v>
      </c>
      <c r="F19" s="389">
        <f t="shared" si="0"/>
        <v>0</v>
      </c>
      <c r="G19" s="90"/>
      <c r="H19" s="91"/>
      <c r="I19" s="92">
        <v>0</v>
      </c>
      <c r="J19" s="95">
        <f>I19*7.4875%</f>
        <v>0</v>
      </c>
      <c r="K19" s="95">
        <f>I19*7.4875%</f>
        <v>0</v>
      </c>
      <c r="L19" s="389">
        <f t="shared" si="1"/>
        <v>0</v>
      </c>
    </row>
    <row r="20" spans="2:12" x14ac:dyDescent="0.3">
      <c r="B20" s="91"/>
      <c r="C20" s="92">
        <v>0</v>
      </c>
      <c r="D20" s="95">
        <f>C20*7.4875%</f>
        <v>0</v>
      </c>
      <c r="E20" s="95">
        <f>C20*7.4875%</f>
        <v>0</v>
      </c>
      <c r="F20" s="389">
        <f t="shared" si="0"/>
        <v>0</v>
      </c>
      <c r="G20" s="90"/>
      <c r="H20" s="91"/>
      <c r="I20" s="92">
        <v>0</v>
      </c>
      <c r="J20" s="95">
        <f>I20*7.4875%</f>
        <v>0</v>
      </c>
      <c r="K20" s="95">
        <f>I20*7.4875%</f>
        <v>0</v>
      </c>
      <c r="L20" s="389">
        <f t="shared" si="1"/>
        <v>0</v>
      </c>
    </row>
    <row r="21" spans="2:12" ht="15" thickBot="1" x14ac:dyDescent="0.35">
      <c r="B21" s="93"/>
      <c r="C21" s="104">
        <v>0</v>
      </c>
      <c r="D21" s="96">
        <f>C21*7.4875%</f>
        <v>0</v>
      </c>
      <c r="E21" s="96">
        <f>C21*7.4875%</f>
        <v>0</v>
      </c>
      <c r="F21" s="390">
        <f>C21+D21</f>
        <v>0</v>
      </c>
      <c r="G21" s="90"/>
      <c r="H21" s="93"/>
      <c r="I21" s="104">
        <v>0</v>
      </c>
      <c r="J21" s="96">
        <f>I21*7.4875%</f>
        <v>0</v>
      </c>
      <c r="K21" s="96">
        <f>I21*7.4875%</f>
        <v>0</v>
      </c>
      <c r="L21" s="390">
        <f>I21+J21</f>
        <v>0</v>
      </c>
    </row>
    <row r="22" spans="2:12" ht="15" thickBot="1" x14ac:dyDescent="0.35">
      <c r="B22" s="82" t="s">
        <v>81</v>
      </c>
      <c r="C22" s="12">
        <f>SUM(C9:C21)</f>
        <v>0</v>
      </c>
      <c r="D22" s="83">
        <f>SUM(D9:D21)</f>
        <v>0</v>
      </c>
      <c r="E22" s="83">
        <f>SUM(E9:E21)</f>
        <v>0</v>
      </c>
      <c r="F22" s="388">
        <f>SUM(F9:F21)</f>
        <v>0</v>
      </c>
      <c r="H22" s="82" t="s">
        <v>81</v>
      </c>
      <c r="I22" s="12">
        <f>SUM(I9:I21)</f>
        <v>0</v>
      </c>
      <c r="J22" s="83">
        <f>SUM(J9:J21)</f>
        <v>0</v>
      </c>
      <c r="K22" s="83">
        <f>SUM(K9:K21)</f>
        <v>0</v>
      </c>
      <c r="L22" s="388">
        <f>SUM(L9:L21)</f>
        <v>0</v>
      </c>
    </row>
    <row r="23" spans="2:12" ht="15" thickBot="1" x14ac:dyDescent="0.35"/>
    <row r="24" spans="2:12" ht="18.600000000000001" thickBot="1" x14ac:dyDescent="0.4">
      <c r="B24" s="77" t="s">
        <v>103</v>
      </c>
      <c r="C24" s="295" t="s">
        <v>4</v>
      </c>
      <c r="D24" s="296"/>
      <c r="E24" s="296"/>
      <c r="F24" s="297"/>
      <c r="H24" s="72" t="s">
        <v>103</v>
      </c>
      <c r="I24" s="298" t="s">
        <v>4</v>
      </c>
      <c r="J24" s="299"/>
      <c r="K24" s="299"/>
      <c r="L24" s="300"/>
    </row>
    <row r="25" spans="2:12" ht="18.600000000000001" thickBot="1" x14ac:dyDescent="0.4">
      <c r="B25" s="77"/>
      <c r="C25" s="78"/>
      <c r="D25" s="79" t="s">
        <v>35</v>
      </c>
      <c r="E25" s="79" t="s">
        <v>93</v>
      </c>
      <c r="F25" s="80"/>
      <c r="H25" s="77"/>
      <c r="I25" s="78"/>
      <c r="J25" s="79" t="s">
        <v>35</v>
      </c>
      <c r="K25" s="79" t="s">
        <v>93</v>
      </c>
      <c r="L25" s="80"/>
    </row>
    <row r="26" spans="2:12" ht="29.4" thickBot="1" x14ac:dyDescent="0.35">
      <c r="B26" s="73" t="s">
        <v>131</v>
      </c>
      <c r="C26" s="74" t="s">
        <v>85</v>
      </c>
      <c r="D26" s="75" t="s">
        <v>92</v>
      </c>
      <c r="E26" s="75" t="s">
        <v>91</v>
      </c>
      <c r="F26" s="76" t="s">
        <v>96</v>
      </c>
      <c r="H26" s="73" t="s">
        <v>131</v>
      </c>
      <c r="I26" s="74" t="s">
        <v>85</v>
      </c>
      <c r="J26" s="75" t="s">
        <v>92</v>
      </c>
      <c r="K26" s="75" t="s">
        <v>91</v>
      </c>
      <c r="L26" s="76" t="s">
        <v>96</v>
      </c>
    </row>
    <row r="27" spans="2:12" x14ac:dyDescent="0.3">
      <c r="B27" s="89"/>
      <c r="C27" s="386">
        <v>0</v>
      </c>
      <c r="D27" s="94">
        <f>C27*7.4875%</f>
        <v>0</v>
      </c>
      <c r="E27" s="94">
        <f>C27*7.4875%</f>
        <v>0</v>
      </c>
      <c r="F27" s="387">
        <f>C27+D27</f>
        <v>0</v>
      </c>
      <c r="G27" s="90"/>
      <c r="H27" s="89"/>
      <c r="I27" s="386">
        <v>0</v>
      </c>
      <c r="J27" s="94">
        <f>I27*7.4875%</f>
        <v>0</v>
      </c>
      <c r="K27" s="94">
        <f>I27*7.4875%</f>
        <v>0</v>
      </c>
      <c r="L27" s="387">
        <f>I27+J27</f>
        <v>0</v>
      </c>
    </row>
    <row r="28" spans="2:12" x14ac:dyDescent="0.3">
      <c r="B28" s="91"/>
      <c r="C28" s="92">
        <v>0</v>
      </c>
      <c r="D28" s="95">
        <f>C28*7.4875%</f>
        <v>0</v>
      </c>
      <c r="E28" s="95">
        <f>C28*7.4875%</f>
        <v>0</v>
      </c>
      <c r="F28" s="389">
        <f t="shared" ref="F28:F38" si="2">C28+D28</f>
        <v>0</v>
      </c>
      <c r="G28" s="90"/>
      <c r="H28" s="91"/>
      <c r="I28" s="92">
        <v>0</v>
      </c>
      <c r="J28" s="95">
        <f>I28*7.4875%</f>
        <v>0</v>
      </c>
      <c r="K28" s="95">
        <f>I28*7.4875%</f>
        <v>0</v>
      </c>
      <c r="L28" s="389">
        <f t="shared" ref="L28:L38" si="3">I28+J28</f>
        <v>0</v>
      </c>
    </row>
    <row r="29" spans="2:12" x14ac:dyDescent="0.3">
      <c r="B29" s="91"/>
      <c r="C29" s="92">
        <v>0</v>
      </c>
      <c r="D29" s="95">
        <f>C29*7.4875%</f>
        <v>0</v>
      </c>
      <c r="E29" s="95">
        <f>C29*7.4875%</f>
        <v>0</v>
      </c>
      <c r="F29" s="389">
        <f t="shared" si="2"/>
        <v>0</v>
      </c>
      <c r="G29" s="90"/>
      <c r="H29" s="91"/>
      <c r="I29" s="92">
        <v>0</v>
      </c>
      <c r="J29" s="95">
        <f>I29*7.4875%</f>
        <v>0</v>
      </c>
      <c r="K29" s="95">
        <f>I29*7.4875%</f>
        <v>0</v>
      </c>
      <c r="L29" s="389">
        <f t="shared" si="3"/>
        <v>0</v>
      </c>
    </row>
    <row r="30" spans="2:12" x14ac:dyDescent="0.3">
      <c r="B30" s="91"/>
      <c r="C30" s="92">
        <v>0</v>
      </c>
      <c r="D30" s="95">
        <f>C30*7.4875%</f>
        <v>0</v>
      </c>
      <c r="E30" s="95">
        <f>C30*7.4875%</f>
        <v>0</v>
      </c>
      <c r="F30" s="389">
        <f t="shared" si="2"/>
        <v>0</v>
      </c>
      <c r="G30" s="90"/>
      <c r="H30" s="91"/>
      <c r="I30" s="92">
        <v>0</v>
      </c>
      <c r="J30" s="95">
        <f>I30*7.4875%</f>
        <v>0</v>
      </c>
      <c r="K30" s="95">
        <f>I30*7.4875%</f>
        <v>0</v>
      </c>
      <c r="L30" s="389">
        <f t="shared" si="3"/>
        <v>0</v>
      </c>
    </row>
    <row r="31" spans="2:12" x14ac:dyDescent="0.3">
      <c r="B31" s="91"/>
      <c r="C31" s="92">
        <v>0</v>
      </c>
      <c r="D31" s="95">
        <f>C31*7.4875%</f>
        <v>0</v>
      </c>
      <c r="E31" s="95">
        <f>C31*7.4875%</f>
        <v>0</v>
      </c>
      <c r="F31" s="389">
        <f t="shared" si="2"/>
        <v>0</v>
      </c>
      <c r="G31" s="90"/>
      <c r="H31" s="91"/>
      <c r="I31" s="92">
        <v>0</v>
      </c>
      <c r="J31" s="95">
        <f>I31*7.4875%</f>
        <v>0</v>
      </c>
      <c r="K31" s="95">
        <f>I31*7.4875%</f>
        <v>0</v>
      </c>
      <c r="L31" s="389">
        <f t="shared" si="3"/>
        <v>0</v>
      </c>
    </row>
    <row r="32" spans="2:12" x14ac:dyDescent="0.3">
      <c r="B32" s="91"/>
      <c r="C32" s="92">
        <v>0</v>
      </c>
      <c r="D32" s="95">
        <f>C32*7.4875%</f>
        <v>0</v>
      </c>
      <c r="E32" s="95">
        <f>C32*7.4875%</f>
        <v>0</v>
      </c>
      <c r="F32" s="389">
        <f t="shared" si="2"/>
        <v>0</v>
      </c>
      <c r="G32" s="90"/>
      <c r="H32" s="91"/>
      <c r="I32" s="92">
        <v>0</v>
      </c>
      <c r="J32" s="95">
        <f>I32*7.4875%</f>
        <v>0</v>
      </c>
      <c r="K32" s="95">
        <f>I32*7.4875%</f>
        <v>0</v>
      </c>
      <c r="L32" s="389">
        <f t="shared" si="3"/>
        <v>0</v>
      </c>
    </row>
    <row r="33" spans="2:12" x14ac:dyDescent="0.3">
      <c r="B33" s="91"/>
      <c r="C33" s="92">
        <v>0</v>
      </c>
      <c r="D33" s="95">
        <f>C33*7.4875%</f>
        <v>0</v>
      </c>
      <c r="E33" s="95">
        <f>C33*7.4875%</f>
        <v>0</v>
      </c>
      <c r="F33" s="389">
        <f t="shared" si="2"/>
        <v>0</v>
      </c>
      <c r="G33" s="90"/>
      <c r="H33" s="91"/>
      <c r="I33" s="92">
        <v>0</v>
      </c>
      <c r="J33" s="95">
        <f>I33*7.4875%</f>
        <v>0</v>
      </c>
      <c r="K33" s="95">
        <f>I33*7.4875%</f>
        <v>0</v>
      </c>
      <c r="L33" s="389">
        <f t="shared" si="3"/>
        <v>0</v>
      </c>
    </row>
    <row r="34" spans="2:12" x14ac:dyDescent="0.3">
      <c r="B34" s="91"/>
      <c r="C34" s="92">
        <v>0</v>
      </c>
      <c r="D34" s="95">
        <f>C34*7.4875%</f>
        <v>0</v>
      </c>
      <c r="E34" s="95">
        <f>C34*7.4875%</f>
        <v>0</v>
      </c>
      <c r="F34" s="389">
        <f t="shared" si="2"/>
        <v>0</v>
      </c>
      <c r="G34" s="90"/>
      <c r="H34" s="91"/>
      <c r="I34" s="92">
        <v>0</v>
      </c>
      <c r="J34" s="95">
        <f>I34*7.4875%</f>
        <v>0</v>
      </c>
      <c r="K34" s="95">
        <f>I34*7.4875%</f>
        <v>0</v>
      </c>
      <c r="L34" s="389">
        <f t="shared" si="3"/>
        <v>0</v>
      </c>
    </row>
    <row r="35" spans="2:12" x14ac:dyDescent="0.3">
      <c r="B35" s="91"/>
      <c r="C35" s="92">
        <v>0</v>
      </c>
      <c r="D35" s="95">
        <f>C35*7.4875%</f>
        <v>0</v>
      </c>
      <c r="E35" s="95">
        <f>C35*7.4875%</f>
        <v>0</v>
      </c>
      <c r="F35" s="389">
        <f t="shared" si="2"/>
        <v>0</v>
      </c>
      <c r="G35" s="90"/>
      <c r="H35" s="91"/>
      <c r="I35" s="92">
        <v>0</v>
      </c>
      <c r="J35" s="95">
        <f>I35*7.4875%</f>
        <v>0</v>
      </c>
      <c r="K35" s="95">
        <f>I35*7.4875%</f>
        <v>0</v>
      </c>
      <c r="L35" s="389">
        <f t="shared" si="3"/>
        <v>0</v>
      </c>
    </row>
    <row r="36" spans="2:12" x14ac:dyDescent="0.3">
      <c r="B36" s="91"/>
      <c r="C36" s="92">
        <v>0</v>
      </c>
      <c r="D36" s="95">
        <f>C36*7.4875%</f>
        <v>0</v>
      </c>
      <c r="E36" s="95">
        <f>C36*7.4875%</f>
        <v>0</v>
      </c>
      <c r="F36" s="389">
        <f t="shared" si="2"/>
        <v>0</v>
      </c>
      <c r="G36" s="90"/>
      <c r="H36" s="91"/>
      <c r="I36" s="92">
        <v>0</v>
      </c>
      <c r="J36" s="95">
        <f>I36*7.4875%</f>
        <v>0</v>
      </c>
      <c r="K36" s="95">
        <f>I36*7.4875%</f>
        <v>0</v>
      </c>
      <c r="L36" s="389">
        <f t="shared" si="3"/>
        <v>0</v>
      </c>
    </row>
    <row r="37" spans="2:12" x14ac:dyDescent="0.3">
      <c r="B37" s="91"/>
      <c r="C37" s="92">
        <v>0</v>
      </c>
      <c r="D37" s="95">
        <f>C37*7.4875%</f>
        <v>0</v>
      </c>
      <c r="E37" s="95">
        <f>C37*7.4875%</f>
        <v>0</v>
      </c>
      <c r="F37" s="389">
        <f t="shared" si="2"/>
        <v>0</v>
      </c>
      <c r="G37" s="90"/>
      <c r="H37" s="91"/>
      <c r="I37" s="92">
        <v>0</v>
      </c>
      <c r="J37" s="95">
        <f>I37*7.4875%</f>
        <v>0</v>
      </c>
      <c r="K37" s="95">
        <f>I37*7.4875%</f>
        <v>0</v>
      </c>
      <c r="L37" s="389">
        <f t="shared" si="3"/>
        <v>0</v>
      </c>
    </row>
    <row r="38" spans="2:12" x14ac:dyDescent="0.3">
      <c r="B38" s="91"/>
      <c r="C38" s="92">
        <v>0</v>
      </c>
      <c r="D38" s="95">
        <f>C38*7.4875%</f>
        <v>0</v>
      </c>
      <c r="E38" s="95">
        <f>C38*7.4875%</f>
        <v>0</v>
      </c>
      <c r="F38" s="389">
        <f t="shared" si="2"/>
        <v>0</v>
      </c>
      <c r="G38" s="90"/>
      <c r="H38" s="91"/>
      <c r="I38" s="92">
        <v>0</v>
      </c>
      <c r="J38" s="95">
        <f>I38*7.4875%</f>
        <v>0</v>
      </c>
      <c r="K38" s="95">
        <f>I38*7.4875%</f>
        <v>0</v>
      </c>
      <c r="L38" s="389">
        <f t="shared" si="3"/>
        <v>0</v>
      </c>
    </row>
    <row r="39" spans="2:12" ht="15" thickBot="1" x14ac:dyDescent="0.35">
      <c r="B39" s="93"/>
      <c r="C39" s="104">
        <v>0</v>
      </c>
      <c r="D39" s="96">
        <f>C39*7.4875%</f>
        <v>0</v>
      </c>
      <c r="E39" s="96">
        <f>C39*7.4875%</f>
        <v>0</v>
      </c>
      <c r="F39" s="390">
        <f>C39+D39</f>
        <v>0</v>
      </c>
      <c r="G39" s="90"/>
      <c r="H39" s="93"/>
      <c r="I39" s="104">
        <v>0</v>
      </c>
      <c r="J39" s="96">
        <f>I39*7.4875%</f>
        <v>0</v>
      </c>
      <c r="K39" s="96">
        <f>I39*7.4875%</f>
        <v>0</v>
      </c>
      <c r="L39" s="390">
        <f>I39+J39</f>
        <v>0</v>
      </c>
    </row>
    <row r="40" spans="2:12" ht="15" thickBot="1" x14ac:dyDescent="0.35">
      <c r="B40" s="82" t="s">
        <v>81</v>
      </c>
      <c r="C40" s="12">
        <f>SUM(C27:C39)</f>
        <v>0</v>
      </c>
      <c r="D40" s="83">
        <f>SUM(D27:D39)</f>
        <v>0</v>
      </c>
      <c r="E40" s="83">
        <f>SUM(E27:E39)</f>
        <v>0</v>
      </c>
      <c r="F40" s="388">
        <f>SUM(F27:F39)</f>
        <v>0</v>
      </c>
      <c r="H40" s="82" t="s">
        <v>81</v>
      </c>
      <c r="I40" s="12">
        <f>SUM(I27:I39)</f>
        <v>0</v>
      </c>
      <c r="J40" s="83">
        <f>SUM(J27:J39)</f>
        <v>0</v>
      </c>
      <c r="K40" s="83">
        <f>SUM(K27:K39)</f>
        <v>0</v>
      </c>
      <c r="L40" s="388">
        <f>SUM(L27:L39)</f>
        <v>0</v>
      </c>
    </row>
    <row r="41" spans="2:12" ht="15" thickBot="1" x14ac:dyDescent="0.35"/>
    <row r="42" spans="2:12" ht="18.600000000000001" thickBot="1" x14ac:dyDescent="0.4">
      <c r="B42" s="72" t="s">
        <v>103</v>
      </c>
      <c r="C42" s="298" t="s">
        <v>4</v>
      </c>
      <c r="D42" s="299"/>
      <c r="E42" s="299"/>
      <c r="F42" s="300"/>
      <c r="H42" s="77" t="s">
        <v>103</v>
      </c>
      <c r="I42" s="295" t="s">
        <v>4</v>
      </c>
      <c r="J42" s="296"/>
      <c r="K42" s="296"/>
      <c r="L42" s="297"/>
    </row>
    <row r="43" spans="2:12" ht="18.600000000000001" thickBot="1" x14ac:dyDescent="0.4">
      <c r="B43" s="77"/>
      <c r="C43" s="78"/>
      <c r="D43" s="79" t="s">
        <v>35</v>
      </c>
      <c r="E43" s="79" t="s">
        <v>93</v>
      </c>
      <c r="F43" s="80"/>
      <c r="H43" s="77"/>
      <c r="I43" s="78"/>
      <c r="J43" s="79" t="s">
        <v>35</v>
      </c>
      <c r="K43" s="79" t="s">
        <v>93</v>
      </c>
      <c r="L43" s="80"/>
    </row>
    <row r="44" spans="2:12" ht="29.4" thickBot="1" x14ac:dyDescent="0.35">
      <c r="B44" s="73" t="s">
        <v>131</v>
      </c>
      <c r="C44" s="74" t="s">
        <v>85</v>
      </c>
      <c r="D44" s="75" t="s">
        <v>92</v>
      </c>
      <c r="E44" s="75" t="s">
        <v>91</v>
      </c>
      <c r="F44" s="76" t="s">
        <v>96</v>
      </c>
      <c r="H44" s="73" t="s">
        <v>131</v>
      </c>
      <c r="I44" s="74" t="s">
        <v>85</v>
      </c>
      <c r="J44" s="75" t="s">
        <v>92</v>
      </c>
      <c r="K44" s="75" t="s">
        <v>91</v>
      </c>
      <c r="L44" s="76" t="s">
        <v>96</v>
      </c>
    </row>
    <row r="45" spans="2:12" x14ac:dyDescent="0.3">
      <c r="B45" s="89"/>
      <c r="C45" s="386">
        <v>0</v>
      </c>
      <c r="D45" s="94">
        <f>C45*7.4875%</f>
        <v>0</v>
      </c>
      <c r="E45" s="94">
        <f>C45*7.4875%</f>
        <v>0</v>
      </c>
      <c r="F45" s="387">
        <f>C45+D45</f>
        <v>0</v>
      </c>
      <c r="G45" s="90"/>
      <c r="H45" s="89"/>
      <c r="I45" s="386">
        <v>0</v>
      </c>
      <c r="J45" s="94">
        <f>I45*7.4875%</f>
        <v>0</v>
      </c>
      <c r="K45" s="94">
        <f>I45*7.4875%</f>
        <v>0</v>
      </c>
      <c r="L45" s="387">
        <f>I45+J45</f>
        <v>0</v>
      </c>
    </row>
    <row r="46" spans="2:12" x14ac:dyDescent="0.3">
      <c r="B46" s="91"/>
      <c r="C46" s="92">
        <v>0</v>
      </c>
      <c r="D46" s="95">
        <f>C46*7.4875%</f>
        <v>0</v>
      </c>
      <c r="E46" s="95">
        <f>C46*7.4875%</f>
        <v>0</v>
      </c>
      <c r="F46" s="389">
        <f t="shared" ref="F46:F56" si="4">C46+D46</f>
        <v>0</v>
      </c>
      <c r="G46" s="90"/>
      <c r="H46" s="91"/>
      <c r="I46" s="92">
        <v>0</v>
      </c>
      <c r="J46" s="95">
        <f>I46*7.4875%</f>
        <v>0</v>
      </c>
      <c r="K46" s="95">
        <f>I46*7.4875%</f>
        <v>0</v>
      </c>
      <c r="L46" s="389">
        <f t="shared" ref="L46:L56" si="5">I46+J46</f>
        <v>0</v>
      </c>
    </row>
    <row r="47" spans="2:12" x14ac:dyDescent="0.3">
      <c r="B47" s="91"/>
      <c r="C47" s="92">
        <v>0</v>
      </c>
      <c r="D47" s="95">
        <f>C47*7.4875%</f>
        <v>0</v>
      </c>
      <c r="E47" s="95">
        <f>C47*7.4875%</f>
        <v>0</v>
      </c>
      <c r="F47" s="389">
        <f t="shared" si="4"/>
        <v>0</v>
      </c>
      <c r="G47" s="90"/>
      <c r="H47" s="91"/>
      <c r="I47" s="92">
        <v>0</v>
      </c>
      <c r="J47" s="95">
        <f>I47*7.4875%</f>
        <v>0</v>
      </c>
      <c r="K47" s="95">
        <f>I47*7.4875%</f>
        <v>0</v>
      </c>
      <c r="L47" s="389">
        <f t="shared" si="5"/>
        <v>0</v>
      </c>
    </row>
    <row r="48" spans="2:12" x14ac:dyDescent="0.3">
      <c r="B48" s="91"/>
      <c r="C48" s="92">
        <v>0</v>
      </c>
      <c r="D48" s="95">
        <f>C48*7.4875%</f>
        <v>0</v>
      </c>
      <c r="E48" s="95">
        <f>C48*7.4875%</f>
        <v>0</v>
      </c>
      <c r="F48" s="389">
        <f t="shared" si="4"/>
        <v>0</v>
      </c>
      <c r="G48" s="90"/>
      <c r="H48" s="91"/>
      <c r="I48" s="92">
        <v>0</v>
      </c>
      <c r="J48" s="95">
        <f>I48*7.4875%</f>
        <v>0</v>
      </c>
      <c r="K48" s="95">
        <f>I48*7.4875%</f>
        <v>0</v>
      </c>
      <c r="L48" s="389">
        <f t="shared" si="5"/>
        <v>0</v>
      </c>
    </row>
    <row r="49" spans="2:12" x14ac:dyDescent="0.3">
      <c r="B49" s="91"/>
      <c r="C49" s="92">
        <v>0</v>
      </c>
      <c r="D49" s="95">
        <f>C49*7.4875%</f>
        <v>0</v>
      </c>
      <c r="E49" s="95">
        <f>C49*7.4875%</f>
        <v>0</v>
      </c>
      <c r="F49" s="389">
        <f t="shared" si="4"/>
        <v>0</v>
      </c>
      <c r="G49" s="90"/>
      <c r="H49" s="91"/>
      <c r="I49" s="92">
        <v>0</v>
      </c>
      <c r="J49" s="95">
        <f>I49*7.4875%</f>
        <v>0</v>
      </c>
      <c r="K49" s="95">
        <f>I49*7.4875%</f>
        <v>0</v>
      </c>
      <c r="L49" s="389">
        <f t="shared" si="5"/>
        <v>0</v>
      </c>
    </row>
    <row r="50" spans="2:12" x14ac:dyDescent="0.3">
      <c r="B50" s="91"/>
      <c r="C50" s="92">
        <v>0</v>
      </c>
      <c r="D50" s="95">
        <f>C50*7.4875%</f>
        <v>0</v>
      </c>
      <c r="E50" s="95">
        <f>C50*7.4875%</f>
        <v>0</v>
      </c>
      <c r="F50" s="389">
        <f t="shared" si="4"/>
        <v>0</v>
      </c>
      <c r="G50" s="90"/>
      <c r="H50" s="91"/>
      <c r="I50" s="92">
        <v>0</v>
      </c>
      <c r="J50" s="95">
        <f>I50*7.4875%</f>
        <v>0</v>
      </c>
      <c r="K50" s="95">
        <f>I50*7.4875%</f>
        <v>0</v>
      </c>
      <c r="L50" s="389">
        <f t="shared" si="5"/>
        <v>0</v>
      </c>
    </row>
    <row r="51" spans="2:12" x14ac:dyDescent="0.3">
      <c r="B51" s="91"/>
      <c r="C51" s="92">
        <v>0</v>
      </c>
      <c r="D51" s="95">
        <f>C51*7.4875%</f>
        <v>0</v>
      </c>
      <c r="E51" s="95">
        <f>C51*7.4875%</f>
        <v>0</v>
      </c>
      <c r="F51" s="389">
        <f t="shared" si="4"/>
        <v>0</v>
      </c>
      <c r="G51" s="90"/>
      <c r="H51" s="91"/>
      <c r="I51" s="92">
        <v>0</v>
      </c>
      <c r="J51" s="95">
        <f>I51*7.4875%</f>
        <v>0</v>
      </c>
      <c r="K51" s="95">
        <f>I51*7.4875%</f>
        <v>0</v>
      </c>
      <c r="L51" s="389">
        <f t="shared" si="5"/>
        <v>0</v>
      </c>
    </row>
    <row r="52" spans="2:12" x14ac:dyDescent="0.3">
      <c r="B52" s="91"/>
      <c r="C52" s="92">
        <v>0</v>
      </c>
      <c r="D52" s="95">
        <f>C52*7.4875%</f>
        <v>0</v>
      </c>
      <c r="E52" s="95">
        <f>C52*7.4875%</f>
        <v>0</v>
      </c>
      <c r="F52" s="389">
        <f t="shared" si="4"/>
        <v>0</v>
      </c>
      <c r="G52" s="90"/>
      <c r="H52" s="91"/>
      <c r="I52" s="92">
        <v>0</v>
      </c>
      <c r="J52" s="95">
        <f>I52*7.4875%</f>
        <v>0</v>
      </c>
      <c r="K52" s="95">
        <f>I52*7.4875%</f>
        <v>0</v>
      </c>
      <c r="L52" s="389">
        <f t="shared" si="5"/>
        <v>0</v>
      </c>
    </row>
    <row r="53" spans="2:12" x14ac:dyDescent="0.3">
      <c r="B53" s="91"/>
      <c r="C53" s="92">
        <v>0</v>
      </c>
      <c r="D53" s="95">
        <f>C53*7.4875%</f>
        <v>0</v>
      </c>
      <c r="E53" s="95">
        <f>C53*7.4875%</f>
        <v>0</v>
      </c>
      <c r="F53" s="389">
        <f t="shared" si="4"/>
        <v>0</v>
      </c>
      <c r="G53" s="90"/>
      <c r="H53" s="91"/>
      <c r="I53" s="92">
        <v>0</v>
      </c>
      <c r="J53" s="95">
        <f>I53*7.4875%</f>
        <v>0</v>
      </c>
      <c r="K53" s="95">
        <f>I53*7.4875%</f>
        <v>0</v>
      </c>
      <c r="L53" s="389">
        <f t="shared" si="5"/>
        <v>0</v>
      </c>
    </row>
    <row r="54" spans="2:12" x14ac:dyDescent="0.3">
      <c r="B54" s="91"/>
      <c r="C54" s="92">
        <v>0</v>
      </c>
      <c r="D54" s="95">
        <f>C54*7.4875%</f>
        <v>0</v>
      </c>
      <c r="E54" s="95">
        <f>C54*7.4875%</f>
        <v>0</v>
      </c>
      <c r="F54" s="389">
        <f t="shared" si="4"/>
        <v>0</v>
      </c>
      <c r="G54" s="90"/>
      <c r="H54" s="91"/>
      <c r="I54" s="92">
        <v>0</v>
      </c>
      <c r="J54" s="95">
        <f>I54*7.4875%</f>
        <v>0</v>
      </c>
      <c r="K54" s="95">
        <f>I54*7.4875%</f>
        <v>0</v>
      </c>
      <c r="L54" s="389">
        <f t="shared" si="5"/>
        <v>0</v>
      </c>
    </row>
    <row r="55" spans="2:12" x14ac:dyDescent="0.3">
      <c r="B55" s="91"/>
      <c r="C55" s="92">
        <v>0</v>
      </c>
      <c r="D55" s="95">
        <f>C55*7.4875%</f>
        <v>0</v>
      </c>
      <c r="E55" s="95">
        <f>C55*7.4875%</f>
        <v>0</v>
      </c>
      <c r="F55" s="389">
        <f t="shared" si="4"/>
        <v>0</v>
      </c>
      <c r="G55" s="90"/>
      <c r="H55" s="91"/>
      <c r="I55" s="92">
        <v>0</v>
      </c>
      <c r="J55" s="95">
        <f>I55*7.4875%</f>
        <v>0</v>
      </c>
      <c r="K55" s="95">
        <f>I55*7.4875%</f>
        <v>0</v>
      </c>
      <c r="L55" s="389">
        <f t="shared" si="5"/>
        <v>0</v>
      </c>
    </row>
    <row r="56" spans="2:12" x14ac:dyDescent="0.3">
      <c r="B56" s="91"/>
      <c r="C56" s="92">
        <v>0</v>
      </c>
      <c r="D56" s="95">
        <f>C56*7.4875%</f>
        <v>0</v>
      </c>
      <c r="E56" s="95">
        <f>C56*7.4875%</f>
        <v>0</v>
      </c>
      <c r="F56" s="389">
        <f t="shared" si="4"/>
        <v>0</v>
      </c>
      <c r="G56" s="90"/>
      <c r="H56" s="91"/>
      <c r="I56" s="92">
        <v>0</v>
      </c>
      <c r="J56" s="95">
        <f>I56*7.4875%</f>
        <v>0</v>
      </c>
      <c r="K56" s="95">
        <f>I56*7.4875%</f>
        <v>0</v>
      </c>
      <c r="L56" s="389">
        <f t="shared" si="5"/>
        <v>0</v>
      </c>
    </row>
    <row r="57" spans="2:12" ht="15" thickBot="1" x14ac:dyDescent="0.35">
      <c r="B57" s="93"/>
      <c r="C57" s="104">
        <v>0</v>
      </c>
      <c r="D57" s="96">
        <f>C57*7.4875%</f>
        <v>0</v>
      </c>
      <c r="E57" s="96">
        <f>C57*7.4875%</f>
        <v>0</v>
      </c>
      <c r="F57" s="390">
        <f>C57+D57</f>
        <v>0</v>
      </c>
      <c r="G57" s="90"/>
      <c r="H57" s="93"/>
      <c r="I57" s="104">
        <v>0</v>
      </c>
      <c r="J57" s="96">
        <f>I57*7.4875%</f>
        <v>0</v>
      </c>
      <c r="K57" s="96">
        <f>I57*7.4875%</f>
        <v>0</v>
      </c>
      <c r="L57" s="390">
        <f>I57+J57</f>
        <v>0</v>
      </c>
    </row>
    <row r="58" spans="2:12" ht="15" thickBot="1" x14ac:dyDescent="0.35">
      <c r="B58" s="82" t="s">
        <v>81</v>
      </c>
      <c r="C58" s="12">
        <f>SUM(C45:C57)</f>
        <v>0</v>
      </c>
      <c r="D58" s="83">
        <f>SUM(D45:D57)</f>
        <v>0</v>
      </c>
      <c r="E58" s="83">
        <f>SUM(E45:E57)</f>
        <v>0</v>
      </c>
      <c r="F58" s="388">
        <f>SUM(F45:F57)</f>
        <v>0</v>
      </c>
      <c r="H58" s="82" t="s">
        <v>81</v>
      </c>
      <c r="I58" s="12">
        <f>SUM(I45:I57)</f>
        <v>0</v>
      </c>
      <c r="J58" s="83">
        <f>SUM(J45:J57)</f>
        <v>0</v>
      </c>
      <c r="K58" s="83">
        <f>SUM(K45:K57)</f>
        <v>0</v>
      </c>
      <c r="L58" s="388">
        <f>SUM(L45:L57)</f>
        <v>0</v>
      </c>
    </row>
    <row r="59" spans="2:12" ht="15" thickBot="1" x14ac:dyDescent="0.35"/>
    <row r="60" spans="2:12" ht="18.600000000000001" thickBot="1" x14ac:dyDescent="0.4">
      <c r="B60" s="77" t="s">
        <v>103</v>
      </c>
      <c r="C60" s="295" t="s">
        <v>4</v>
      </c>
      <c r="D60" s="296"/>
      <c r="E60" s="296"/>
      <c r="F60" s="297"/>
      <c r="H60" s="72" t="s">
        <v>103</v>
      </c>
      <c r="I60" s="298" t="s">
        <v>4</v>
      </c>
      <c r="J60" s="299"/>
      <c r="K60" s="299"/>
      <c r="L60" s="300"/>
    </row>
    <row r="61" spans="2:12" ht="18.600000000000001" thickBot="1" x14ac:dyDescent="0.4">
      <c r="B61" s="77"/>
      <c r="C61" s="78"/>
      <c r="D61" s="79" t="s">
        <v>35</v>
      </c>
      <c r="E61" s="79" t="s">
        <v>93</v>
      </c>
      <c r="F61" s="80"/>
      <c r="H61" s="77"/>
      <c r="I61" s="78"/>
      <c r="J61" s="79" t="s">
        <v>35</v>
      </c>
      <c r="K61" s="79" t="s">
        <v>93</v>
      </c>
      <c r="L61" s="80"/>
    </row>
    <row r="62" spans="2:12" ht="29.4" thickBot="1" x14ac:dyDescent="0.35">
      <c r="B62" s="73" t="s">
        <v>131</v>
      </c>
      <c r="C62" s="74" t="s">
        <v>85</v>
      </c>
      <c r="D62" s="75" t="s">
        <v>92</v>
      </c>
      <c r="E62" s="75" t="s">
        <v>91</v>
      </c>
      <c r="F62" s="76" t="s">
        <v>96</v>
      </c>
      <c r="H62" s="73" t="s">
        <v>131</v>
      </c>
      <c r="I62" s="74" t="s">
        <v>85</v>
      </c>
      <c r="J62" s="75" t="s">
        <v>92</v>
      </c>
      <c r="K62" s="75" t="s">
        <v>91</v>
      </c>
      <c r="L62" s="76" t="s">
        <v>96</v>
      </c>
    </row>
    <row r="63" spans="2:12" x14ac:dyDescent="0.3">
      <c r="B63" s="89"/>
      <c r="C63" s="386">
        <v>0</v>
      </c>
      <c r="D63" s="94">
        <f>C63*7.4875%</f>
        <v>0</v>
      </c>
      <c r="E63" s="94">
        <f>C63*7.4875%</f>
        <v>0</v>
      </c>
      <c r="F63" s="387">
        <f>C63+D63</f>
        <v>0</v>
      </c>
      <c r="G63" s="90"/>
      <c r="H63" s="89"/>
      <c r="I63" s="386">
        <v>0</v>
      </c>
      <c r="J63" s="94">
        <f>I63*7.4875%</f>
        <v>0</v>
      </c>
      <c r="K63" s="94">
        <f>I63*7.4875%</f>
        <v>0</v>
      </c>
      <c r="L63" s="387">
        <f>I63+J63</f>
        <v>0</v>
      </c>
    </row>
    <row r="64" spans="2:12" x14ac:dyDescent="0.3">
      <c r="B64" s="91"/>
      <c r="C64" s="92">
        <v>0</v>
      </c>
      <c r="D64" s="95">
        <f>C64*7.4875%</f>
        <v>0</v>
      </c>
      <c r="E64" s="95">
        <f>C64*7.4875%</f>
        <v>0</v>
      </c>
      <c r="F64" s="389">
        <f t="shared" ref="F64:F74" si="6">C64+D64</f>
        <v>0</v>
      </c>
      <c r="G64" s="90"/>
      <c r="H64" s="91"/>
      <c r="I64" s="92">
        <v>0</v>
      </c>
      <c r="J64" s="95">
        <f>I64*7.4875%</f>
        <v>0</v>
      </c>
      <c r="K64" s="95">
        <f>I64*7.4875%</f>
        <v>0</v>
      </c>
      <c r="L64" s="389">
        <f t="shared" ref="L64:L74" si="7">I64+J64</f>
        <v>0</v>
      </c>
    </row>
    <row r="65" spans="2:12" x14ac:dyDescent="0.3">
      <c r="B65" s="91"/>
      <c r="C65" s="92">
        <v>0</v>
      </c>
      <c r="D65" s="95">
        <f>C65*7.4875%</f>
        <v>0</v>
      </c>
      <c r="E65" s="95">
        <f>C65*7.4875%</f>
        <v>0</v>
      </c>
      <c r="F65" s="389">
        <f t="shared" si="6"/>
        <v>0</v>
      </c>
      <c r="G65" s="90"/>
      <c r="H65" s="91"/>
      <c r="I65" s="92">
        <v>0</v>
      </c>
      <c r="J65" s="95">
        <f>I65*7.4875%</f>
        <v>0</v>
      </c>
      <c r="K65" s="95">
        <f>I65*7.4875%</f>
        <v>0</v>
      </c>
      <c r="L65" s="389">
        <f t="shared" si="7"/>
        <v>0</v>
      </c>
    </row>
    <row r="66" spans="2:12" x14ac:dyDescent="0.3">
      <c r="B66" s="91"/>
      <c r="C66" s="92">
        <v>0</v>
      </c>
      <c r="D66" s="95">
        <f>C66*7.4875%</f>
        <v>0</v>
      </c>
      <c r="E66" s="95">
        <f>C66*7.4875%</f>
        <v>0</v>
      </c>
      <c r="F66" s="389">
        <f t="shared" si="6"/>
        <v>0</v>
      </c>
      <c r="G66" s="90"/>
      <c r="H66" s="91"/>
      <c r="I66" s="92">
        <v>0</v>
      </c>
      <c r="J66" s="95">
        <f>I66*7.4875%</f>
        <v>0</v>
      </c>
      <c r="K66" s="95">
        <f>I66*7.4875%</f>
        <v>0</v>
      </c>
      <c r="L66" s="389">
        <f t="shared" si="7"/>
        <v>0</v>
      </c>
    </row>
    <row r="67" spans="2:12" x14ac:dyDescent="0.3">
      <c r="B67" s="91"/>
      <c r="C67" s="92">
        <v>0</v>
      </c>
      <c r="D67" s="95">
        <f>C67*7.4875%</f>
        <v>0</v>
      </c>
      <c r="E67" s="95">
        <f>C67*7.4875%</f>
        <v>0</v>
      </c>
      <c r="F67" s="389">
        <f t="shared" si="6"/>
        <v>0</v>
      </c>
      <c r="G67" s="90"/>
      <c r="H67" s="91"/>
      <c r="I67" s="92">
        <v>0</v>
      </c>
      <c r="J67" s="95">
        <f>I67*7.4875%</f>
        <v>0</v>
      </c>
      <c r="K67" s="95">
        <f>I67*7.4875%</f>
        <v>0</v>
      </c>
      <c r="L67" s="389">
        <f t="shared" si="7"/>
        <v>0</v>
      </c>
    </row>
    <row r="68" spans="2:12" x14ac:dyDescent="0.3">
      <c r="B68" s="91"/>
      <c r="C68" s="92">
        <v>0</v>
      </c>
      <c r="D68" s="95">
        <f>C68*7.4875%</f>
        <v>0</v>
      </c>
      <c r="E68" s="95">
        <f>C68*7.4875%</f>
        <v>0</v>
      </c>
      <c r="F68" s="389">
        <f t="shared" si="6"/>
        <v>0</v>
      </c>
      <c r="G68" s="90"/>
      <c r="H68" s="91"/>
      <c r="I68" s="92">
        <v>0</v>
      </c>
      <c r="J68" s="95">
        <f>I68*7.4875%</f>
        <v>0</v>
      </c>
      <c r="K68" s="95">
        <f>I68*7.4875%</f>
        <v>0</v>
      </c>
      <c r="L68" s="389">
        <f t="shared" si="7"/>
        <v>0</v>
      </c>
    </row>
    <row r="69" spans="2:12" x14ac:dyDescent="0.3">
      <c r="B69" s="91"/>
      <c r="C69" s="92">
        <v>0</v>
      </c>
      <c r="D69" s="95">
        <f>C69*7.4875%</f>
        <v>0</v>
      </c>
      <c r="E69" s="95">
        <f>C69*7.4875%</f>
        <v>0</v>
      </c>
      <c r="F69" s="389">
        <f t="shared" si="6"/>
        <v>0</v>
      </c>
      <c r="G69" s="90"/>
      <c r="H69" s="91"/>
      <c r="I69" s="92">
        <v>0</v>
      </c>
      <c r="J69" s="95">
        <f>I69*7.4875%</f>
        <v>0</v>
      </c>
      <c r="K69" s="95">
        <f>I69*7.4875%</f>
        <v>0</v>
      </c>
      <c r="L69" s="389">
        <f t="shared" si="7"/>
        <v>0</v>
      </c>
    </row>
    <row r="70" spans="2:12" x14ac:dyDescent="0.3">
      <c r="B70" s="91"/>
      <c r="C70" s="92">
        <v>0</v>
      </c>
      <c r="D70" s="95">
        <f>C70*7.4875%</f>
        <v>0</v>
      </c>
      <c r="E70" s="95">
        <f>C70*7.4875%</f>
        <v>0</v>
      </c>
      <c r="F70" s="389">
        <f t="shared" si="6"/>
        <v>0</v>
      </c>
      <c r="G70" s="90"/>
      <c r="H70" s="91"/>
      <c r="I70" s="92">
        <v>0</v>
      </c>
      <c r="J70" s="95">
        <f>I70*7.4875%</f>
        <v>0</v>
      </c>
      <c r="K70" s="95">
        <f>I70*7.4875%</f>
        <v>0</v>
      </c>
      <c r="L70" s="389">
        <f t="shared" si="7"/>
        <v>0</v>
      </c>
    </row>
    <row r="71" spans="2:12" x14ac:dyDescent="0.3">
      <c r="B71" s="91"/>
      <c r="C71" s="92">
        <v>0</v>
      </c>
      <c r="D71" s="95">
        <f>C71*7.4875%</f>
        <v>0</v>
      </c>
      <c r="E71" s="95">
        <f>C71*7.4875%</f>
        <v>0</v>
      </c>
      <c r="F71" s="389">
        <f t="shared" si="6"/>
        <v>0</v>
      </c>
      <c r="G71" s="90"/>
      <c r="H71" s="91"/>
      <c r="I71" s="92">
        <v>0</v>
      </c>
      <c r="J71" s="95">
        <f>I71*7.4875%</f>
        <v>0</v>
      </c>
      <c r="K71" s="95">
        <f>I71*7.4875%</f>
        <v>0</v>
      </c>
      <c r="L71" s="389">
        <f t="shared" si="7"/>
        <v>0</v>
      </c>
    </row>
    <row r="72" spans="2:12" x14ac:dyDescent="0.3">
      <c r="B72" s="91"/>
      <c r="C72" s="92">
        <v>0</v>
      </c>
      <c r="D72" s="95">
        <f>C72*7.4875%</f>
        <v>0</v>
      </c>
      <c r="E72" s="95">
        <f>C72*7.4875%</f>
        <v>0</v>
      </c>
      <c r="F72" s="389">
        <f t="shared" si="6"/>
        <v>0</v>
      </c>
      <c r="G72" s="90"/>
      <c r="H72" s="91"/>
      <c r="I72" s="92">
        <v>0</v>
      </c>
      <c r="J72" s="95">
        <f>I72*7.4875%</f>
        <v>0</v>
      </c>
      <c r="K72" s="95">
        <f>I72*7.4875%</f>
        <v>0</v>
      </c>
      <c r="L72" s="389">
        <f t="shared" si="7"/>
        <v>0</v>
      </c>
    </row>
    <row r="73" spans="2:12" x14ac:dyDescent="0.3">
      <c r="B73" s="91"/>
      <c r="C73" s="92">
        <v>0</v>
      </c>
      <c r="D73" s="95">
        <f>C73*7.4875%</f>
        <v>0</v>
      </c>
      <c r="E73" s="95">
        <f>C73*7.4875%</f>
        <v>0</v>
      </c>
      <c r="F73" s="389">
        <f t="shared" si="6"/>
        <v>0</v>
      </c>
      <c r="G73" s="90"/>
      <c r="H73" s="91"/>
      <c r="I73" s="92">
        <v>0</v>
      </c>
      <c r="J73" s="95">
        <f>I73*7.4875%</f>
        <v>0</v>
      </c>
      <c r="K73" s="95">
        <f>I73*7.4875%</f>
        <v>0</v>
      </c>
      <c r="L73" s="389">
        <f t="shared" si="7"/>
        <v>0</v>
      </c>
    </row>
    <row r="74" spans="2:12" x14ac:dyDescent="0.3">
      <c r="B74" s="91"/>
      <c r="C74" s="92">
        <v>0</v>
      </c>
      <c r="D74" s="95">
        <f>C74*7.4875%</f>
        <v>0</v>
      </c>
      <c r="E74" s="95">
        <f>C74*7.4875%</f>
        <v>0</v>
      </c>
      <c r="F74" s="389">
        <f t="shared" si="6"/>
        <v>0</v>
      </c>
      <c r="G74" s="90"/>
      <c r="H74" s="91"/>
      <c r="I74" s="92">
        <v>0</v>
      </c>
      <c r="J74" s="95">
        <f>I74*7.4875%</f>
        <v>0</v>
      </c>
      <c r="K74" s="95">
        <f>I74*7.4875%</f>
        <v>0</v>
      </c>
      <c r="L74" s="389">
        <f t="shared" si="7"/>
        <v>0</v>
      </c>
    </row>
    <row r="75" spans="2:12" ht="15" thickBot="1" x14ac:dyDescent="0.35">
      <c r="B75" s="93"/>
      <c r="C75" s="104">
        <v>0</v>
      </c>
      <c r="D75" s="96">
        <f>C75*7.4875%</f>
        <v>0</v>
      </c>
      <c r="E75" s="96">
        <f>C75*7.4875%</f>
        <v>0</v>
      </c>
      <c r="F75" s="390">
        <f>C75+D75</f>
        <v>0</v>
      </c>
      <c r="G75" s="90"/>
      <c r="H75" s="93"/>
      <c r="I75" s="104">
        <v>0</v>
      </c>
      <c r="J75" s="96">
        <f>I75*7.4875%</f>
        <v>0</v>
      </c>
      <c r="K75" s="96">
        <f>I75*7.4875%</f>
        <v>0</v>
      </c>
      <c r="L75" s="390">
        <f>I75+J75</f>
        <v>0</v>
      </c>
    </row>
    <row r="76" spans="2:12" ht="15" thickBot="1" x14ac:dyDescent="0.35">
      <c r="B76" s="82" t="s">
        <v>81</v>
      </c>
      <c r="C76" s="12">
        <f>SUM(C63:C75)</f>
        <v>0</v>
      </c>
      <c r="D76" s="83">
        <f>SUM(D63:D75)</f>
        <v>0</v>
      </c>
      <c r="E76" s="83">
        <f>SUM(E63:E75)</f>
        <v>0</v>
      </c>
      <c r="F76" s="388">
        <f>SUM(F63:F75)</f>
        <v>0</v>
      </c>
      <c r="H76" s="82" t="s">
        <v>81</v>
      </c>
      <c r="I76" s="12">
        <f>SUM(I63:I75)</f>
        <v>0</v>
      </c>
      <c r="J76" s="83">
        <f>SUM(J63:J75)</f>
        <v>0</v>
      </c>
      <c r="K76" s="83">
        <f>SUM(K63:K75)</f>
        <v>0</v>
      </c>
      <c r="L76" s="388">
        <f>SUM(L63:L75)</f>
        <v>0</v>
      </c>
    </row>
  </sheetData>
  <sheetProtection algorithmName="SHA-512" hashValue="Jf5eTOYDVAiYgw2FhJf2M3STGaiu4ns3LR8Hu6WHbaxXXbmiJsZW7oOcaIKfZMTWBpkv7IJP1OArbrqwbeBXKg==" saltValue="OSINgTE1E63kpj6+8plMnA==" spinCount="100000" sheet="1" objects="1" scenarios="1"/>
  <mergeCells count="10">
    <mergeCell ref="C60:F60"/>
    <mergeCell ref="I60:L60"/>
    <mergeCell ref="B1:L1"/>
    <mergeCell ref="B2:L2"/>
    <mergeCell ref="C6:F6"/>
    <mergeCell ref="I6:L6"/>
    <mergeCell ref="C24:F24"/>
    <mergeCell ref="I24:L24"/>
    <mergeCell ref="C42:F42"/>
    <mergeCell ref="I42:L42"/>
  </mergeCells>
  <pageMargins left="0.7" right="0.7" top="0.75" bottom="0.75" header="0.3" footer="0.3"/>
  <pageSetup scale="3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12AB591-B5DA-4B55-92BF-550505FEFD9A}">
          <x14:formula1>
            <xm:f>'Listes référence'!$C$6:$C$18</xm:f>
          </x14:formula1>
          <xm:sqref>I6:L6 C24:F24 I42:L42 C60:F60 C6:F6 I24:L24 C42:F42 I60:L60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5DA3A-D040-442F-84A8-B9192320E302}">
  <sheetPr>
    <pageSetUpPr fitToPage="1"/>
  </sheetPr>
  <dimension ref="A2:J42"/>
  <sheetViews>
    <sheetView workbookViewId="0">
      <selection activeCell="G4" sqref="G4:H4"/>
    </sheetView>
  </sheetViews>
  <sheetFormatPr baseColWidth="10" defaultRowHeight="14.4" x14ac:dyDescent="0.3"/>
  <cols>
    <col min="2" max="4" width="8.21875" customWidth="1"/>
    <col min="5" max="5" width="4.21875" customWidth="1"/>
    <col min="6" max="6" width="7.6640625" customWidth="1"/>
    <col min="7" max="7" width="40.5546875" customWidth="1"/>
    <col min="8" max="8" width="13" customWidth="1"/>
    <col min="9" max="10" width="23.6640625" customWidth="1"/>
  </cols>
  <sheetData>
    <row r="2" spans="1:10" ht="24" thickBot="1" x14ac:dyDescent="0.5">
      <c r="B2" s="136" t="s">
        <v>132</v>
      </c>
    </row>
    <row r="3" spans="1:10" ht="16.2" thickBot="1" x14ac:dyDescent="0.35">
      <c r="I3" s="332" t="s">
        <v>153</v>
      </c>
      <c r="J3" s="333"/>
    </row>
    <row r="4" spans="1:10" ht="15" thickBot="1" x14ac:dyDescent="0.35">
      <c r="B4" s="302" t="s">
        <v>123</v>
      </c>
      <c r="C4" s="303"/>
      <c r="D4" s="303"/>
      <c r="E4" s="303"/>
      <c r="F4" s="336"/>
      <c r="G4" s="334"/>
      <c r="H4" s="335"/>
      <c r="I4" s="163" t="s">
        <v>154</v>
      </c>
      <c r="J4" s="163" t="s">
        <v>155</v>
      </c>
    </row>
    <row r="5" spans="1:10" ht="15" thickBot="1" x14ac:dyDescent="0.35">
      <c r="B5" s="302" t="s">
        <v>124</v>
      </c>
      <c r="C5" s="303"/>
      <c r="D5" s="303"/>
      <c r="E5" s="303"/>
      <c r="F5" s="336"/>
      <c r="G5" s="334"/>
      <c r="H5" s="335"/>
      <c r="I5" s="195"/>
      <c r="J5" s="195"/>
    </row>
    <row r="6" spans="1:10" ht="15" thickBot="1" x14ac:dyDescent="0.35"/>
    <row r="7" spans="1:10" ht="15" thickBot="1" x14ac:dyDescent="0.35">
      <c r="B7" s="32" t="s">
        <v>105</v>
      </c>
      <c r="C7" s="138">
        <v>0.59</v>
      </c>
      <c r="D7" s="311" t="s">
        <v>106</v>
      </c>
      <c r="E7" s="259"/>
      <c r="F7" s="260"/>
      <c r="G7" s="137" t="s">
        <v>107</v>
      </c>
      <c r="H7" s="139">
        <v>5</v>
      </c>
      <c r="I7" s="311" t="s">
        <v>108</v>
      </c>
      <c r="J7" s="260"/>
    </row>
    <row r="8" spans="1:10" ht="15" thickBot="1" x14ac:dyDescent="0.35">
      <c r="B8" s="320" t="s">
        <v>109</v>
      </c>
      <c r="C8" s="321"/>
      <c r="D8" s="321"/>
      <c r="E8" s="321"/>
      <c r="F8" s="322"/>
      <c r="G8" s="311" t="s">
        <v>119</v>
      </c>
      <c r="H8" s="260"/>
      <c r="I8" s="314"/>
      <c r="J8" s="315"/>
    </row>
    <row r="9" spans="1:10" ht="15" thickBot="1" x14ac:dyDescent="0.35">
      <c r="B9" s="323"/>
      <c r="C9" s="324"/>
      <c r="D9" s="324"/>
      <c r="E9" s="324"/>
      <c r="F9" s="325"/>
      <c r="G9" s="133" t="s">
        <v>110</v>
      </c>
      <c r="H9" s="140"/>
      <c r="I9" s="316"/>
      <c r="J9" s="317"/>
    </row>
    <row r="10" spans="1:10" ht="15" thickBot="1" x14ac:dyDescent="0.35">
      <c r="B10" s="326"/>
      <c r="C10" s="327"/>
      <c r="D10" s="327"/>
      <c r="E10" s="327"/>
      <c r="F10" s="328"/>
      <c r="G10" s="131" t="s">
        <v>111</v>
      </c>
      <c r="H10" s="140"/>
      <c r="I10" s="318"/>
      <c r="J10" s="319"/>
    </row>
    <row r="11" spans="1:10" ht="18.600000000000001" thickBot="1" x14ac:dyDescent="0.4">
      <c r="B11" s="312" t="s">
        <v>120</v>
      </c>
      <c r="C11" s="313"/>
      <c r="D11" s="313"/>
      <c r="E11" s="313"/>
      <c r="F11" s="313"/>
      <c r="G11" s="313"/>
      <c r="H11" s="313"/>
      <c r="I11" s="311" t="s">
        <v>118</v>
      </c>
      <c r="J11" s="260"/>
    </row>
    <row r="12" spans="1:10" ht="15" thickBot="1" x14ac:dyDescent="0.35">
      <c r="A12" s="156" t="s">
        <v>112</v>
      </c>
      <c r="B12" s="302" t="s">
        <v>121</v>
      </c>
      <c r="C12" s="303"/>
      <c r="D12" s="303"/>
      <c r="E12" s="303"/>
      <c r="F12" s="304"/>
      <c r="G12" s="157" t="s">
        <v>122</v>
      </c>
      <c r="H12" s="158" t="s">
        <v>113</v>
      </c>
      <c r="I12" s="159" t="s">
        <v>114</v>
      </c>
      <c r="J12" s="160" t="s">
        <v>107</v>
      </c>
    </row>
    <row r="13" spans="1:10" x14ac:dyDescent="0.3">
      <c r="A13" s="141"/>
      <c r="B13" s="305"/>
      <c r="C13" s="306"/>
      <c r="D13" s="306"/>
      <c r="E13" s="306"/>
      <c r="F13" s="307"/>
      <c r="G13" s="142"/>
      <c r="H13" s="142"/>
      <c r="I13" s="143"/>
      <c r="J13" s="144"/>
    </row>
    <row r="14" spans="1:10" x14ac:dyDescent="0.3">
      <c r="A14" s="145"/>
      <c r="B14" s="308"/>
      <c r="C14" s="309"/>
      <c r="D14" s="309"/>
      <c r="E14" s="309"/>
      <c r="F14" s="310"/>
      <c r="G14" s="112"/>
      <c r="H14" s="112"/>
      <c r="I14" s="146"/>
      <c r="J14" s="147"/>
    </row>
    <row r="15" spans="1:10" x14ac:dyDescent="0.3">
      <c r="A15" s="145"/>
      <c r="B15" s="308"/>
      <c r="C15" s="309"/>
      <c r="D15" s="309"/>
      <c r="E15" s="309"/>
      <c r="F15" s="310"/>
      <c r="G15" s="112"/>
      <c r="H15" s="112"/>
      <c r="I15" s="146"/>
      <c r="J15" s="147"/>
    </row>
    <row r="16" spans="1:10" x14ac:dyDescent="0.3">
      <c r="A16" s="145"/>
      <c r="B16" s="308"/>
      <c r="C16" s="309"/>
      <c r="D16" s="309"/>
      <c r="E16" s="309"/>
      <c r="F16" s="310"/>
      <c r="G16" s="112"/>
      <c r="H16" s="112"/>
      <c r="I16" s="146"/>
      <c r="J16" s="147"/>
    </row>
    <row r="17" spans="1:10" x14ac:dyDescent="0.3">
      <c r="A17" s="145"/>
      <c r="B17" s="308"/>
      <c r="C17" s="309"/>
      <c r="D17" s="309"/>
      <c r="E17" s="309"/>
      <c r="F17" s="310"/>
      <c r="G17" s="112"/>
      <c r="H17" s="112"/>
      <c r="I17" s="146"/>
      <c r="J17" s="147"/>
    </row>
    <row r="18" spans="1:10" x14ac:dyDescent="0.3">
      <c r="A18" s="145"/>
      <c r="B18" s="308"/>
      <c r="C18" s="309"/>
      <c r="D18" s="309"/>
      <c r="E18" s="309"/>
      <c r="F18" s="310"/>
      <c r="G18" s="112"/>
      <c r="H18" s="112"/>
      <c r="I18" s="146"/>
      <c r="J18" s="147"/>
    </row>
    <row r="19" spans="1:10" x14ac:dyDescent="0.3">
      <c r="A19" s="145"/>
      <c r="B19" s="308"/>
      <c r="C19" s="309"/>
      <c r="D19" s="309"/>
      <c r="E19" s="309"/>
      <c r="F19" s="310"/>
      <c r="G19" s="112"/>
      <c r="H19" s="112"/>
      <c r="I19" s="146"/>
      <c r="J19" s="147"/>
    </row>
    <row r="20" spans="1:10" x14ac:dyDescent="0.3">
      <c r="A20" s="145"/>
      <c r="B20" s="308"/>
      <c r="C20" s="309"/>
      <c r="D20" s="309"/>
      <c r="E20" s="309"/>
      <c r="F20" s="310"/>
      <c r="G20" s="112"/>
      <c r="H20" s="112"/>
      <c r="I20" s="146"/>
      <c r="J20" s="147"/>
    </row>
    <row r="21" spans="1:10" x14ac:dyDescent="0.3">
      <c r="A21" s="145"/>
      <c r="B21" s="308"/>
      <c r="C21" s="309"/>
      <c r="D21" s="309"/>
      <c r="E21" s="309"/>
      <c r="F21" s="310"/>
      <c r="G21" s="112"/>
      <c r="H21" s="112"/>
      <c r="I21" s="146"/>
      <c r="J21" s="147"/>
    </row>
    <row r="22" spans="1:10" x14ac:dyDescent="0.3">
      <c r="A22" s="145"/>
      <c r="B22" s="308"/>
      <c r="C22" s="309"/>
      <c r="D22" s="309"/>
      <c r="E22" s="309"/>
      <c r="F22" s="310"/>
      <c r="G22" s="112"/>
      <c r="H22" s="112"/>
      <c r="I22" s="146"/>
      <c r="J22" s="147"/>
    </row>
    <row r="23" spans="1:10" x14ac:dyDescent="0.3">
      <c r="A23" s="145"/>
      <c r="B23" s="308"/>
      <c r="C23" s="309"/>
      <c r="D23" s="309"/>
      <c r="E23" s="309"/>
      <c r="F23" s="310"/>
      <c r="G23" s="112"/>
      <c r="H23" s="112"/>
      <c r="I23" s="146"/>
      <c r="J23" s="147"/>
    </row>
    <row r="24" spans="1:10" x14ac:dyDescent="0.3">
      <c r="A24" s="145"/>
      <c r="B24" s="308"/>
      <c r="C24" s="309"/>
      <c r="D24" s="309"/>
      <c r="E24" s="309"/>
      <c r="F24" s="310"/>
      <c r="G24" s="112"/>
      <c r="H24" s="112"/>
      <c r="I24" s="146"/>
      <c r="J24" s="147"/>
    </row>
    <row r="25" spans="1:10" x14ac:dyDescent="0.3">
      <c r="A25" s="145"/>
      <c r="B25" s="308"/>
      <c r="C25" s="309"/>
      <c r="D25" s="309"/>
      <c r="E25" s="309"/>
      <c r="F25" s="310"/>
      <c r="G25" s="112"/>
      <c r="H25" s="112"/>
      <c r="I25" s="146"/>
      <c r="J25" s="147"/>
    </row>
    <row r="26" spans="1:10" x14ac:dyDescent="0.3">
      <c r="A26" s="145"/>
      <c r="B26" s="308"/>
      <c r="C26" s="309"/>
      <c r="D26" s="309"/>
      <c r="E26" s="309"/>
      <c r="F26" s="310"/>
      <c r="G26" s="112"/>
      <c r="H26" s="112"/>
      <c r="I26" s="146"/>
      <c r="J26" s="147"/>
    </row>
    <row r="27" spans="1:10" x14ac:dyDescent="0.3">
      <c r="A27" s="145"/>
      <c r="B27" s="308"/>
      <c r="C27" s="309"/>
      <c r="D27" s="309"/>
      <c r="E27" s="309"/>
      <c r="F27" s="310"/>
      <c r="G27" s="112"/>
      <c r="H27" s="112"/>
      <c r="I27" s="146"/>
      <c r="J27" s="147"/>
    </row>
    <row r="28" spans="1:10" x14ac:dyDescent="0.3">
      <c r="A28" s="145"/>
      <c r="B28" s="308"/>
      <c r="C28" s="309"/>
      <c r="D28" s="309"/>
      <c r="E28" s="309"/>
      <c r="F28" s="310"/>
      <c r="G28" s="112"/>
      <c r="H28" s="112"/>
      <c r="I28" s="146"/>
      <c r="J28" s="147"/>
    </row>
    <row r="29" spans="1:10" x14ac:dyDescent="0.3">
      <c r="A29" s="145"/>
      <c r="B29" s="308"/>
      <c r="C29" s="309"/>
      <c r="D29" s="309"/>
      <c r="E29" s="309"/>
      <c r="F29" s="310"/>
      <c r="G29" s="112"/>
      <c r="H29" s="112"/>
      <c r="I29" s="146"/>
      <c r="J29" s="147"/>
    </row>
    <row r="30" spans="1:10" x14ac:dyDescent="0.3">
      <c r="A30" s="145"/>
      <c r="B30" s="308"/>
      <c r="C30" s="309"/>
      <c r="D30" s="309"/>
      <c r="E30" s="309"/>
      <c r="F30" s="310"/>
      <c r="G30" s="112"/>
      <c r="H30" s="112"/>
      <c r="I30" s="146"/>
      <c r="J30" s="147"/>
    </row>
    <row r="31" spans="1:10" x14ac:dyDescent="0.3">
      <c r="A31" s="145"/>
      <c r="B31" s="308"/>
      <c r="C31" s="309"/>
      <c r="D31" s="309"/>
      <c r="E31" s="309"/>
      <c r="F31" s="310"/>
      <c r="G31" s="112"/>
      <c r="H31" s="112"/>
      <c r="I31" s="146"/>
      <c r="J31" s="147"/>
    </row>
    <row r="32" spans="1:10" x14ac:dyDescent="0.3">
      <c r="A32" s="145"/>
      <c r="B32" s="308"/>
      <c r="C32" s="309"/>
      <c r="D32" s="309"/>
      <c r="E32" s="309"/>
      <c r="F32" s="310"/>
      <c r="G32" s="112"/>
      <c r="H32" s="112"/>
      <c r="I32" s="146"/>
      <c r="J32" s="147"/>
    </row>
    <row r="33" spans="1:10" x14ac:dyDescent="0.3">
      <c r="A33" s="145"/>
      <c r="B33" s="308"/>
      <c r="C33" s="309"/>
      <c r="D33" s="309"/>
      <c r="E33" s="309"/>
      <c r="F33" s="310"/>
      <c r="G33" s="112"/>
      <c r="H33" s="112"/>
      <c r="I33" s="146"/>
      <c r="J33" s="147"/>
    </row>
    <row r="34" spans="1:10" x14ac:dyDescent="0.3">
      <c r="A34" s="145"/>
      <c r="B34" s="308"/>
      <c r="C34" s="309"/>
      <c r="D34" s="309"/>
      <c r="E34" s="309"/>
      <c r="F34" s="310"/>
      <c r="G34" s="112"/>
      <c r="H34" s="112"/>
      <c r="I34" s="146"/>
      <c r="J34" s="147"/>
    </row>
    <row r="35" spans="1:10" x14ac:dyDescent="0.3">
      <c r="A35" s="145"/>
      <c r="B35" s="308"/>
      <c r="C35" s="309"/>
      <c r="D35" s="309"/>
      <c r="E35" s="309"/>
      <c r="F35" s="310"/>
      <c r="G35" s="148"/>
      <c r="H35" s="112"/>
      <c r="I35" s="146"/>
      <c r="J35" s="147"/>
    </row>
    <row r="36" spans="1:10" x14ac:dyDescent="0.3">
      <c r="A36" s="145"/>
      <c r="B36" s="308"/>
      <c r="C36" s="309"/>
      <c r="D36" s="309"/>
      <c r="E36" s="309"/>
      <c r="F36" s="310"/>
      <c r="G36" s="112"/>
      <c r="H36" s="112"/>
      <c r="I36" s="146"/>
      <c r="J36" s="147"/>
    </row>
    <row r="37" spans="1:10" x14ac:dyDescent="0.3">
      <c r="A37" s="145"/>
      <c r="B37" s="308"/>
      <c r="C37" s="309"/>
      <c r="D37" s="309"/>
      <c r="E37" s="309"/>
      <c r="F37" s="310"/>
      <c r="G37" s="112"/>
      <c r="H37" s="112"/>
      <c r="I37" s="146"/>
      <c r="J37" s="147"/>
    </row>
    <row r="38" spans="1:10" ht="15" thickBot="1" x14ac:dyDescent="0.35">
      <c r="A38" s="149"/>
      <c r="B38" s="329"/>
      <c r="C38" s="330"/>
      <c r="D38" s="330"/>
      <c r="E38" s="330"/>
      <c r="F38" s="331"/>
      <c r="G38" s="150"/>
      <c r="H38" s="150"/>
      <c r="I38" s="151"/>
      <c r="J38" s="152"/>
    </row>
    <row r="39" spans="1:10" ht="15" thickBot="1" x14ac:dyDescent="0.35">
      <c r="E39" s="61"/>
      <c r="H39" s="162" t="s">
        <v>115</v>
      </c>
      <c r="I39" s="134">
        <f>SUM((I20+I31+I13+I15+I14+I32+I33+I27+I30+I35+I16+I37+I21+I18+I17+I25+I19+I28+I34+I22+I36+I23+I26+I24+I29+I38)*C7)</f>
        <v>0</v>
      </c>
      <c r="J39" s="134">
        <f>SUM((J20+J31+J13+J15+J14+J32+J33+J27+J30+J35+J16+J37+J21+J18+J17+J25+J19+J28+J34+J22+J36+J23+J26+J24+J29+J38)*5)</f>
        <v>0</v>
      </c>
    </row>
    <row r="40" spans="1:10" ht="15" thickBot="1" x14ac:dyDescent="0.35">
      <c r="I40" s="163" t="s">
        <v>81</v>
      </c>
      <c r="J40" s="135">
        <f>SUM(I39:J39)</f>
        <v>0</v>
      </c>
    </row>
    <row r="41" spans="1:10" x14ac:dyDescent="0.3">
      <c r="B41" s="9" t="s">
        <v>116</v>
      </c>
      <c r="C41" s="9"/>
      <c r="D41" s="9"/>
      <c r="G41" s="153"/>
    </row>
    <row r="42" spans="1:10" x14ac:dyDescent="0.3">
      <c r="B42" s="9" t="s">
        <v>117</v>
      </c>
      <c r="C42" s="9"/>
      <c r="D42" s="9"/>
      <c r="G42" s="154"/>
    </row>
  </sheetData>
  <sheetProtection algorithmName="SHA-512" hashValue="yY5zxoJRwCsAW7UshxC59FUmHeQefElY3W1tR1SvDcVMBjum7rV3N7AbbEQCL4KTMfkRHEsiJbKokz0WwJHf+w==" saltValue="F9lwIqxTWyu+PNLDAq9RFg==" spinCount="100000" sheet="1" objects="1" scenarios="1"/>
  <mergeCells count="39">
    <mergeCell ref="I3:J3"/>
    <mergeCell ref="G4:H4"/>
    <mergeCell ref="G5:H5"/>
    <mergeCell ref="B4:F4"/>
    <mergeCell ref="B5:F5"/>
    <mergeCell ref="B36:F36"/>
    <mergeCell ref="B37:F37"/>
    <mergeCell ref="B38:F38"/>
    <mergeCell ref="B33:F33"/>
    <mergeCell ref="B34:F34"/>
    <mergeCell ref="B35:F35"/>
    <mergeCell ref="B30:F30"/>
    <mergeCell ref="B31:F31"/>
    <mergeCell ref="B32:F32"/>
    <mergeCell ref="B27:F27"/>
    <mergeCell ref="B28:F28"/>
    <mergeCell ref="B29:F29"/>
    <mergeCell ref="B24:F24"/>
    <mergeCell ref="B25:F25"/>
    <mergeCell ref="B26:F26"/>
    <mergeCell ref="B21:F21"/>
    <mergeCell ref="B22:F22"/>
    <mergeCell ref="B23:F23"/>
    <mergeCell ref="B18:F18"/>
    <mergeCell ref="B19:F19"/>
    <mergeCell ref="B20:F20"/>
    <mergeCell ref="B15:F15"/>
    <mergeCell ref="B16:F16"/>
    <mergeCell ref="B17:F17"/>
    <mergeCell ref="B12:F12"/>
    <mergeCell ref="B13:F13"/>
    <mergeCell ref="B14:F14"/>
    <mergeCell ref="D7:F7"/>
    <mergeCell ref="I7:J7"/>
    <mergeCell ref="B11:H11"/>
    <mergeCell ref="I11:J11"/>
    <mergeCell ref="G8:H8"/>
    <mergeCell ref="I8:J10"/>
    <mergeCell ref="B8:F10"/>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5D47A-2269-4B49-BC95-FE6506C00FDA}">
  <dimension ref="A1:J44"/>
  <sheetViews>
    <sheetView topLeftCell="A16" workbookViewId="0">
      <selection activeCell="I11" sqref="I11"/>
    </sheetView>
  </sheetViews>
  <sheetFormatPr baseColWidth="10" defaultRowHeight="14.4" x14ac:dyDescent="0.3"/>
  <cols>
    <col min="2" max="2" width="8.21875" customWidth="1"/>
    <col min="3" max="3" width="8.88671875" customWidth="1"/>
    <col min="4" max="4" width="19.44140625" customWidth="1"/>
    <col min="5" max="5" width="42.77734375" customWidth="1"/>
    <col min="6" max="6" width="11.44140625" customWidth="1"/>
    <col min="7" max="10" width="20.77734375" customWidth="1"/>
  </cols>
  <sheetData>
    <row r="1" spans="1:10" ht="24" thickBot="1" x14ac:dyDescent="0.5">
      <c r="C1" s="136" t="s">
        <v>133</v>
      </c>
    </row>
    <row r="2" spans="1:10" ht="16.2" thickBot="1" x14ac:dyDescent="0.35">
      <c r="I2" s="332" t="s">
        <v>153</v>
      </c>
      <c r="J2" s="333"/>
    </row>
    <row r="3" spans="1:10" ht="16.2" thickBot="1" x14ac:dyDescent="0.35">
      <c r="B3" s="332" t="s">
        <v>123</v>
      </c>
      <c r="C3" s="356"/>
      <c r="D3" s="333"/>
      <c r="E3" s="243"/>
      <c r="F3" s="338"/>
      <c r="G3" s="338"/>
      <c r="H3" s="244"/>
      <c r="I3" s="163" t="s">
        <v>154</v>
      </c>
      <c r="J3" s="163" t="s">
        <v>155</v>
      </c>
    </row>
    <row r="4" spans="1:10" ht="16.2" thickBot="1" x14ac:dyDescent="0.35">
      <c r="B4" s="332" t="s">
        <v>124</v>
      </c>
      <c r="C4" s="356"/>
      <c r="D4" s="333"/>
      <c r="E4" s="243"/>
      <c r="F4" s="338"/>
      <c r="G4" s="338"/>
      <c r="H4" s="244"/>
      <c r="I4" s="195"/>
      <c r="J4" s="195"/>
    </row>
    <row r="5" spans="1:10" ht="15" thickBot="1" x14ac:dyDescent="0.35"/>
    <row r="6" spans="1:10" ht="15" thickBot="1" x14ac:dyDescent="0.35">
      <c r="G6" s="311" t="s">
        <v>156</v>
      </c>
      <c r="H6" s="260"/>
      <c r="I6" s="311" t="s">
        <v>157</v>
      </c>
      <c r="J6" s="260"/>
    </row>
    <row r="7" spans="1:10" ht="15" thickBot="1" x14ac:dyDescent="0.35">
      <c r="B7" s="165" t="s">
        <v>125</v>
      </c>
      <c r="C7" s="222">
        <v>0</v>
      </c>
      <c r="D7" s="132" t="s">
        <v>106</v>
      </c>
      <c r="E7" s="9"/>
      <c r="F7" s="164"/>
      <c r="G7" s="311" t="s">
        <v>106</v>
      </c>
      <c r="H7" s="260"/>
      <c r="I7" s="311" t="s">
        <v>106</v>
      </c>
      <c r="J7" s="260"/>
    </row>
    <row r="8" spans="1:10" ht="33.6" customHeight="1" thickBot="1" x14ac:dyDescent="0.4">
      <c r="B8" s="357" t="s">
        <v>135</v>
      </c>
      <c r="C8" s="358"/>
      <c r="D8" s="359"/>
      <c r="E8" s="360"/>
      <c r="F8" s="361"/>
      <c r="G8" s="345" t="s">
        <v>145</v>
      </c>
      <c r="H8" s="346"/>
      <c r="I8" s="345" t="s">
        <v>145</v>
      </c>
      <c r="J8" s="346"/>
    </row>
    <row r="9" spans="1:10" ht="15" thickBot="1" x14ac:dyDescent="0.35">
      <c r="A9" s="167" t="s">
        <v>112</v>
      </c>
      <c r="B9" s="347" t="s">
        <v>126</v>
      </c>
      <c r="C9" s="347"/>
      <c r="D9" s="348"/>
      <c r="E9" s="168" t="s">
        <v>136</v>
      </c>
      <c r="F9" s="169" t="s">
        <v>128</v>
      </c>
      <c r="G9" s="170" t="s">
        <v>137</v>
      </c>
      <c r="H9" s="171" t="s">
        <v>129</v>
      </c>
      <c r="I9" s="170" t="s">
        <v>137</v>
      </c>
      <c r="J9" s="171" t="s">
        <v>129</v>
      </c>
    </row>
    <row r="10" spans="1:10" ht="28.2" customHeight="1" x14ac:dyDescent="0.3">
      <c r="A10" s="196"/>
      <c r="B10" s="349"/>
      <c r="C10" s="350"/>
      <c r="D10" s="350"/>
      <c r="E10" s="142" t="s">
        <v>130</v>
      </c>
      <c r="F10" s="197" t="s">
        <v>4</v>
      </c>
      <c r="G10" s="198">
        <v>0</v>
      </c>
      <c r="H10" s="199">
        <v>0</v>
      </c>
      <c r="I10" s="198">
        <v>0</v>
      </c>
      <c r="J10" s="199">
        <v>0</v>
      </c>
    </row>
    <row r="11" spans="1:10" ht="28.2" customHeight="1" x14ac:dyDescent="0.3">
      <c r="A11" s="200"/>
      <c r="B11" s="342"/>
      <c r="C11" s="343"/>
      <c r="D11" s="343"/>
      <c r="E11" s="112" t="s">
        <v>130</v>
      </c>
      <c r="F11" s="201" t="s">
        <v>4</v>
      </c>
      <c r="G11" s="202">
        <v>0</v>
      </c>
      <c r="H11" s="203">
        <v>0</v>
      </c>
      <c r="I11" s="202">
        <v>0</v>
      </c>
      <c r="J11" s="203">
        <v>0</v>
      </c>
    </row>
    <row r="12" spans="1:10" ht="28.2" customHeight="1" x14ac:dyDescent="0.3">
      <c r="A12" s="200"/>
      <c r="B12" s="339"/>
      <c r="C12" s="340"/>
      <c r="D12" s="341"/>
      <c r="E12" s="112" t="s">
        <v>130</v>
      </c>
      <c r="F12" s="201" t="s">
        <v>4</v>
      </c>
      <c r="G12" s="202">
        <v>0</v>
      </c>
      <c r="H12" s="203">
        <v>0</v>
      </c>
      <c r="I12" s="202">
        <v>0</v>
      </c>
      <c r="J12" s="203">
        <v>0</v>
      </c>
    </row>
    <row r="13" spans="1:10" ht="28.2" customHeight="1" x14ac:dyDescent="0.3">
      <c r="A13" s="200"/>
      <c r="B13" s="342"/>
      <c r="C13" s="343"/>
      <c r="D13" s="343"/>
      <c r="E13" s="112" t="s">
        <v>130</v>
      </c>
      <c r="F13" s="201" t="s">
        <v>4</v>
      </c>
      <c r="G13" s="202">
        <v>0</v>
      </c>
      <c r="H13" s="203">
        <v>0</v>
      </c>
      <c r="I13" s="202">
        <v>0</v>
      </c>
      <c r="J13" s="203">
        <v>0</v>
      </c>
    </row>
    <row r="14" spans="1:10" ht="27.6" x14ac:dyDescent="0.3">
      <c r="A14" s="200"/>
      <c r="B14" s="339"/>
      <c r="C14" s="340"/>
      <c r="D14" s="341"/>
      <c r="E14" s="112" t="s">
        <v>130</v>
      </c>
      <c r="F14" s="201" t="s">
        <v>4</v>
      </c>
      <c r="G14" s="202">
        <v>0</v>
      </c>
      <c r="H14" s="203">
        <v>0</v>
      </c>
      <c r="I14" s="202">
        <v>0</v>
      </c>
      <c r="J14" s="203">
        <v>0</v>
      </c>
    </row>
    <row r="15" spans="1:10" ht="28.2" customHeight="1" x14ac:dyDescent="0.3">
      <c r="A15" s="200"/>
      <c r="B15" s="339"/>
      <c r="C15" s="340"/>
      <c r="D15" s="341"/>
      <c r="E15" s="112" t="s">
        <v>130</v>
      </c>
      <c r="F15" s="201" t="s">
        <v>4</v>
      </c>
      <c r="G15" s="202">
        <v>0</v>
      </c>
      <c r="H15" s="203">
        <v>0</v>
      </c>
      <c r="I15" s="202">
        <v>0</v>
      </c>
      <c r="J15" s="203">
        <v>0</v>
      </c>
    </row>
    <row r="16" spans="1:10" ht="28.2" customHeight="1" x14ac:dyDescent="0.3">
      <c r="A16" s="200"/>
      <c r="B16" s="339"/>
      <c r="C16" s="340"/>
      <c r="D16" s="341"/>
      <c r="E16" s="112" t="s">
        <v>130</v>
      </c>
      <c r="F16" s="201" t="s">
        <v>4</v>
      </c>
      <c r="G16" s="202">
        <v>0</v>
      </c>
      <c r="H16" s="203">
        <v>0</v>
      </c>
      <c r="I16" s="202">
        <v>0</v>
      </c>
      <c r="J16" s="203">
        <v>0</v>
      </c>
    </row>
    <row r="17" spans="1:10" ht="28.2" customHeight="1" x14ac:dyDescent="0.3">
      <c r="A17" s="200"/>
      <c r="B17" s="342"/>
      <c r="C17" s="343"/>
      <c r="D17" s="343"/>
      <c r="E17" s="112" t="s">
        <v>130</v>
      </c>
      <c r="F17" s="201" t="s">
        <v>4</v>
      </c>
      <c r="G17" s="202">
        <v>0</v>
      </c>
      <c r="H17" s="203">
        <v>0</v>
      </c>
      <c r="I17" s="202">
        <v>0</v>
      </c>
      <c r="J17" s="203">
        <v>0</v>
      </c>
    </row>
    <row r="18" spans="1:10" ht="27.6" x14ac:dyDescent="0.3">
      <c r="A18" s="200"/>
      <c r="B18" s="339"/>
      <c r="C18" s="340"/>
      <c r="D18" s="341"/>
      <c r="E18" s="112" t="s">
        <v>130</v>
      </c>
      <c r="F18" s="201" t="s">
        <v>4</v>
      </c>
      <c r="G18" s="202">
        <v>0</v>
      </c>
      <c r="H18" s="203">
        <v>0</v>
      </c>
      <c r="I18" s="202">
        <v>0</v>
      </c>
      <c r="J18" s="203">
        <v>0</v>
      </c>
    </row>
    <row r="19" spans="1:10" ht="28.2" thickBot="1" x14ac:dyDescent="0.35">
      <c r="A19" s="204"/>
      <c r="B19" s="344"/>
      <c r="C19" s="337"/>
      <c r="D19" s="337"/>
      <c r="E19" s="150" t="s">
        <v>130</v>
      </c>
      <c r="F19" s="205" t="s">
        <v>4</v>
      </c>
      <c r="G19" s="206">
        <v>0</v>
      </c>
      <c r="H19" s="207">
        <v>0</v>
      </c>
      <c r="I19" s="206">
        <v>0</v>
      </c>
      <c r="J19" s="207">
        <v>0</v>
      </c>
    </row>
    <row r="20" spans="1:10" ht="15" thickBot="1" x14ac:dyDescent="0.35">
      <c r="F20" s="172" t="s">
        <v>115</v>
      </c>
      <c r="G20" s="134">
        <f>SUM((G10+G11+G12+G13+G14+G15+G16+G17+G18+G19)*C7)</f>
        <v>0</v>
      </c>
      <c r="H20" s="134">
        <f>SUM(H10:H19)</f>
        <v>0</v>
      </c>
      <c r="I20" s="134">
        <f>SUM((I10+I11+I12+I13+I14+I15+I16+I17+I18+I19)*E7)</f>
        <v>0</v>
      </c>
      <c r="J20" s="134">
        <f>SUM(J10:J19)</f>
        <v>0</v>
      </c>
    </row>
    <row r="21" spans="1:10" ht="15" thickBot="1" x14ac:dyDescent="0.35">
      <c r="F21" s="61"/>
      <c r="G21" s="194"/>
      <c r="H21" s="194"/>
      <c r="I21" s="182" t="s">
        <v>147</v>
      </c>
      <c r="J21" s="174">
        <f>SUM((I20+J20)*5%)</f>
        <v>0</v>
      </c>
    </row>
    <row r="22" spans="1:10" ht="15" thickBot="1" x14ac:dyDescent="0.35">
      <c r="F22" s="61"/>
      <c r="G22" s="194"/>
      <c r="H22" s="194"/>
      <c r="I22" s="182" t="s">
        <v>146</v>
      </c>
      <c r="J22" s="174">
        <f>SUM((I20+J20)*9.975%)</f>
        <v>0</v>
      </c>
    </row>
    <row r="23" spans="1:10" ht="15" thickBot="1" x14ac:dyDescent="0.35">
      <c r="F23" s="61"/>
      <c r="G23" s="194"/>
      <c r="H23" s="194"/>
      <c r="I23" s="163" t="s">
        <v>152</v>
      </c>
      <c r="J23" s="174">
        <f>SUM(I20+J20+J21+J22)</f>
        <v>0</v>
      </c>
    </row>
    <row r="24" spans="1:10" ht="15" thickBot="1" x14ac:dyDescent="0.35"/>
    <row r="25" spans="1:10" ht="18.600000000000001" thickBot="1" x14ac:dyDescent="0.4">
      <c r="B25" s="312" t="s">
        <v>138</v>
      </c>
      <c r="C25" s="313"/>
      <c r="D25" s="313"/>
      <c r="E25" s="313"/>
      <c r="F25" s="353" t="s">
        <v>142</v>
      </c>
      <c r="G25" s="354"/>
      <c r="H25" s="354"/>
      <c r="I25" s="354"/>
      <c r="J25" s="355"/>
    </row>
    <row r="26" spans="1:10" ht="15" thickBot="1" x14ac:dyDescent="0.35">
      <c r="A26" s="167" t="s">
        <v>112</v>
      </c>
      <c r="B26" s="302" t="s">
        <v>139</v>
      </c>
      <c r="C26" s="303"/>
      <c r="D26" s="336"/>
      <c r="E26" s="161" t="s">
        <v>127</v>
      </c>
      <c r="F26" s="137" t="s">
        <v>144</v>
      </c>
      <c r="G26" s="175" t="s">
        <v>143</v>
      </c>
      <c r="H26" s="176" t="s">
        <v>85</v>
      </c>
      <c r="I26" s="182" t="s">
        <v>147</v>
      </c>
      <c r="J26" s="182" t="s">
        <v>146</v>
      </c>
    </row>
    <row r="27" spans="1:10" ht="28.2" customHeight="1" x14ac:dyDescent="0.3">
      <c r="A27" s="216"/>
      <c r="B27" s="350"/>
      <c r="C27" s="350"/>
      <c r="D27" s="350"/>
      <c r="E27" s="111"/>
      <c r="F27" s="208" t="s">
        <v>4</v>
      </c>
      <c r="G27" s="209">
        <v>0</v>
      </c>
      <c r="H27" s="210">
        <v>0</v>
      </c>
      <c r="I27" s="177">
        <f t="shared" ref="I27:I36" si="0">SUM(H27*5%)</f>
        <v>0</v>
      </c>
      <c r="J27" s="178">
        <f t="shared" ref="J27:J36" si="1">SUM(H27*9.975%)</f>
        <v>0</v>
      </c>
    </row>
    <row r="28" spans="1:10" ht="28.2" customHeight="1" x14ac:dyDescent="0.3">
      <c r="A28" s="217"/>
      <c r="B28" s="343"/>
      <c r="C28" s="343"/>
      <c r="D28" s="343"/>
      <c r="E28" s="101"/>
      <c r="F28" s="211" t="s">
        <v>4</v>
      </c>
      <c r="G28" s="100">
        <v>0</v>
      </c>
      <c r="H28" s="212">
        <v>0</v>
      </c>
      <c r="I28" s="173">
        <f t="shared" si="0"/>
        <v>0</v>
      </c>
      <c r="J28" s="179">
        <f t="shared" si="1"/>
        <v>0</v>
      </c>
    </row>
    <row r="29" spans="1:10" ht="28.2" customHeight="1" x14ac:dyDescent="0.3">
      <c r="A29" s="217"/>
      <c r="B29" s="343"/>
      <c r="C29" s="343"/>
      <c r="D29" s="343"/>
      <c r="E29" s="101"/>
      <c r="F29" s="211" t="s">
        <v>4</v>
      </c>
      <c r="G29" s="100">
        <v>0</v>
      </c>
      <c r="H29" s="212">
        <v>0</v>
      </c>
      <c r="I29" s="173">
        <f t="shared" si="0"/>
        <v>0</v>
      </c>
      <c r="J29" s="179">
        <f t="shared" si="1"/>
        <v>0</v>
      </c>
    </row>
    <row r="30" spans="1:10" ht="28.2" customHeight="1" x14ac:dyDescent="0.3">
      <c r="A30" s="217"/>
      <c r="B30" s="343"/>
      <c r="C30" s="343"/>
      <c r="D30" s="343"/>
      <c r="E30" s="101"/>
      <c r="F30" s="211" t="s">
        <v>4</v>
      </c>
      <c r="G30" s="100">
        <v>0</v>
      </c>
      <c r="H30" s="212">
        <v>0</v>
      </c>
      <c r="I30" s="173">
        <f t="shared" si="0"/>
        <v>0</v>
      </c>
      <c r="J30" s="179">
        <f t="shared" si="1"/>
        <v>0</v>
      </c>
    </row>
    <row r="31" spans="1:10" ht="28.2" customHeight="1" x14ac:dyDescent="0.3">
      <c r="A31" s="217"/>
      <c r="B31" s="343"/>
      <c r="C31" s="343"/>
      <c r="D31" s="343"/>
      <c r="E31" s="101"/>
      <c r="F31" s="211" t="s">
        <v>4</v>
      </c>
      <c r="G31" s="100">
        <v>0</v>
      </c>
      <c r="H31" s="212">
        <v>0</v>
      </c>
      <c r="I31" s="173">
        <f t="shared" si="0"/>
        <v>0</v>
      </c>
      <c r="J31" s="179">
        <f t="shared" si="1"/>
        <v>0</v>
      </c>
    </row>
    <row r="32" spans="1:10" ht="28.2" customHeight="1" x14ac:dyDescent="0.3">
      <c r="A32" s="217"/>
      <c r="B32" s="343"/>
      <c r="C32" s="343"/>
      <c r="D32" s="343"/>
      <c r="E32" s="101"/>
      <c r="F32" s="211" t="s">
        <v>4</v>
      </c>
      <c r="G32" s="100">
        <v>0</v>
      </c>
      <c r="H32" s="212">
        <v>0</v>
      </c>
      <c r="I32" s="173">
        <f t="shared" si="0"/>
        <v>0</v>
      </c>
      <c r="J32" s="179">
        <f t="shared" si="1"/>
        <v>0</v>
      </c>
    </row>
    <row r="33" spans="1:10" ht="28.2" customHeight="1" x14ac:dyDescent="0.3">
      <c r="A33" s="217"/>
      <c r="B33" s="343"/>
      <c r="C33" s="343"/>
      <c r="D33" s="343"/>
      <c r="E33" s="101"/>
      <c r="F33" s="211" t="s">
        <v>4</v>
      </c>
      <c r="G33" s="100">
        <v>0</v>
      </c>
      <c r="H33" s="212">
        <v>0</v>
      </c>
      <c r="I33" s="173">
        <f t="shared" si="0"/>
        <v>0</v>
      </c>
      <c r="J33" s="179">
        <f t="shared" si="1"/>
        <v>0</v>
      </c>
    </row>
    <row r="34" spans="1:10" ht="28.2" customHeight="1" x14ac:dyDescent="0.3">
      <c r="A34" s="217"/>
      <c r="B34" s="343"/>
      <c r="C34" s="343"/>
      <c r="D34" s="343"/>
      <c r="E34" s="101"/>
      <c r="F34" s="211" t="s">
        <v>4</v>
      </c>
      <c r="G34" s="100">
        <v>0</v>
      </c>
      <c r="H34" s="212">
        <v>0</v>
      </c>
      <c r="I34" s="173">
        <f t="shared" si="0"/>
        <v>0</v>
      </c>
      <c r="J34" s="179">
        <f t="shared" si="1"/>
        <v>0</v>
      </c>
    </row>
    <row r="35" spans="1:10" ht="28.2" customHeight="1" x14ac:dyDescent="0.3">
      <c r="A35" s="217"/>
      <c r="B35" s="343"/>
      <c r="C35" s="343"/>
      <c r="D35" s="343"/>
      <c r="E35" s="101"/>
      <c r="F35" s="211" t="s">
        <v>4</v>
      </c>
      <c r="G35" s="100">
        <v>0</v>
      </c>
      <c r="H35" s="212">
        <v>0</v>
      </c>
      <c r="I35" s="173">
        <f t="shared" si="0"/>
        <v>0</v>
      </c>
      <c r="J35" s="179">
        <f t="shared" si="1"/>
        <v>0</v>
      </c>
    </row>
    <row r="36" spans="1:10" ht="28.2" customHeight="1" thickBot="1" x14ac:dyDescent="0.35">
      <c r="A36" s="218"/>
      <c r="B36" s="337"/>
      <c r="C36" s="337"/>
      <c r="D36" s="337"/>
      <c r="E36" s="106"/>
      <c r="F36" s="213" t="s">
        <v>4</v>
      </c>
      <c r="G36" s="214">
        <v>0</v>
      </c>
      <c r="H36" s="215">
        <v>0</v>
      </c>
      <c r="I36" s="180">
        <f t="shared" si="0"/>
        <v>0</v>
      </c>
      <c r="J36" s="181">
        <f t="shared" si="1"/>
        <v>0</v>
      </c>
    </row>
    <row r="37" spans="1:10" ht="15" thickBot="1" x14ac:dyDescent="0.35">
      <c r="F37" s="129" t="s">
        <v>115</v>
      </c>
      <c r="G37" s="130">
        <f>SUM(G27:G36)</f>
        <v>0</v>
      </c>
      <c r="H37" s="130">
        <f>SUM(H27:H36)</f>
        <v>0</v>
      </c>
      <c r="I37" s="134">
        <f>SUM(I27:I36)</f>
        <v>0</v>
      </c>
      <c r="J37" s="134">
        <f>SUM(J27:J36)</f>
        <v>0</v>
      </c>
    </row>
    <row r="38" spans="1:10" ht="15" thickBot="1" x14ac:dyDescent="0.35">
      <c r="H38" s="183" t="s">
        <v>152</v>
      </c>
      <c r="I38" s="351">
        <f>SUM(G37:J37)</f>
        <v>0</v>
      </c>
      <c r="J38" s="352"/>
    </row>
    <row r="39" spans="1:10" ht="15" thickBot="1" x14ac:dyDescent="0.35"/>
    <row r="40" spans="1:10" ht="15" thickBot="1" x14ac:dyDescent="0.35">
      <c r="D40" s="189" t="s">
        <v>149</v>
      </c>
      <c r="E40" s="184" t="s">
        <v>148</v>
      </c>
      <c r="F40" s="188">
        <f>SUM(((I37+J21)*50%)+((J37+J22)*50%))</f>
        <v>0</v>
      </c>
      <c r="G40" s="186" t="s">
        <v>151</v>
      </c>
      <c r="H40" s="188">
        <f>SUM(((I37+J21)*50%)+((J37+J22)*50%))</f>
        <v>0</v>
      </c>
      <c r="J40" s="97"/>
    </row>
    <row r="41" spans="1:10" ht="15" thickBot="1" x14ac:dyDescent="0.35">
      <c r="D41" s="191" t="s">
        <v>150</v>
      </c>
      <c r="E41" s="185" t="s">
        <v>148</v>
      </c>
      <c r="F41" s="188">
        <f>SUM((J22+J37)*50%)</f>
        <v>0</v>
      </c>
      <c r="G41" s="187" t="s">
        <v>151</v>
      </c>
      <c r="H41" s="192">
        <f>SUM((I37+J21)+((J37+J22)*50%))</f>
        <v>0</v>
      </c>
    </row>
    <row r="42" spans="1:10" ht="15" thickBot="1" x14ac:dyDescent="0.35"/>
    <row r="43" spans="1:10" ht="15" thickBot="1" x14ac:dyDescent="0.35">
      <c r="D43" s="61"/>
      <c r="G43" s="189" t="s">
        <v>96</v>
      </c>
      <c r="H43" s="193">
        <f>SUM((G20+H20+I20+J20)+(G37+H37)+F40)</f>
        <v>0</v>
      </c>
    </row>
    <row r="44" spans="1:10" ht="15" thickBot="1" x14ac:dyDescent="0.35">
      <c r="D44" s="61"/>
      <c r="G44" s="190" t="s">
        <v>96</v>
      </c>
      <c r="H44" s="193">
        <f>SUM((G20+H20+I20+J20)+(G37+H37)+F41)</f>
        <v>0</v>
      </c>
    </row>
  </sheetData>
  <sheetProtection algorithmName="SHA-512" hashValue="aAmWqhsM0A90Qvvj4OdMIUBHEnwv+Gcy3O6tx/a40ghIipfjwblyHatqX18qDI/c4puP7nYz4kaNiFnJTM29qw==" saltValue="mJ3TKaPhz3QFPDDkI7fMng==" spinCount="100000" sheet="1" objects="1" scenarios="1"/>
  <mergeCells count="38">
    <mergeCell ref="I2:J2"/>
    <mergeCell ref="B3:D3"/>
    <mergeCell ref="B4:D4"/>
    <mergeCell ref="B34:D34"/>
    <mergeCell ref="B12:D12"/>
    <mergeCell ref="B13:D13"/>
    <mergeCell ref="B14:D14"/>
    <mergeCell ref="B28:D28"/>
    <mergeCell ref="B29:D29"/>
    <mergeCell ref="B8:D8"/>
    <mergeCell ref="E8:F8"/>
    <mergeCell ref="B25:E25"/>
    <mergeCell ref="B26:D26"/>
    <mergeCell ref="B27:D27"/>
    <mergeCell ref="B30:D30"/>
    <mergeCell ref="I38:J38"/>
    <mergeCell ref="G6:H6"/>
    <mergeCell ref="I6:J6"/>
    <mergeCell ref="I7:J7"/>
    <mergeCell ref="I8:J8"/>
    <mergeCell ref="G7:H7"/>
    <mergeCell ref="F25:J25"/>
    <mergeCell ref="B36:D36"/>
    <mergeCell ref="E3:H3"/>
    <mergeCell ref="E4:H4"/>
    <mergeCell ref="B16:D16"/>
    <mergeCell ref="B17:D17"/>
    <mergeCell ref="B18:D18"/>
    <mergeCell ref="B19:D19"/>
    <mergeCell ref="G8:H8"/>
    <mergeCell ref="B9:D9"/>
    <mergeCell ref="B10:D10"/>
    <mergeCell ref="B11:D11"/>
    <mergeCell ref="B15:D15"/>
    <mergeCell ref="B35:D35"/>
    <mergeCell ref="B33:D33"/>
    <mergeCell ref="B32:D32"/>
    <mergeCell ref="B31:D3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56F21CE-9830-4098-ACDD-9F6BB27EA5E6}">
          <x14:formula1>
            <xm:f>'Listes référence'!$C$22:$C$24</xm:f>
          </x14:formula1>
          <xm:sqref>F10:F19</xm:sqref>
        </x14:dataValidation>
        <x14:dataValidation type="list" allowBlank="1" showInputMessage="1" showErrorMessage="1" xr:uid="{41BDE5F0-83E9-42CC-9408-3C0356DB8764}">
          <x14:formula1>
            <xm:f>'Listes référence'!$D$16:$D$18</xm:f>
          </x14:formula1>
          <xm:sqref>F27:F36</xm:sqref>
        </x14:dataValidation>
        <x14:dataValidation type="list" allowBlank="1" showInputMessage="1" showErrorMessage="1" xr:uid="{FFB94921-65C5-4F8E-AC08-69EA522D6EBE}">
          <x14:formula1>
            <xm:f>'Listes référence'!$D$22:$D$31</xm:f>
          </x14:formula1>
          <xm:sqref>B27:D35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33C1-9B25-49A6-B112-37FB77BA2466}">
  <dimension ref="A2:M97"/>
  <sheetViews>
    <sheetView topLeftCell="A10" workbookViewId="0">
      <selection activeCell="H10" sqref="H10:J10"/>
    </sheetView>
  </sheetViews>
  <sheetFormatPr baseColWidth="10" defaultRowHeight="14.4" x14ac:dyDescent="0.3"/>
  <cols>
    <col min="1" max="1" width="7.5546875" customWidth="1"/>
  </cols>
  <sheetData>
    <row r="2" spans="1:13" ht="23.4" x14ac:dyDescent="0.45">
      <c r="C2" s="136" t="s">
        <v>161</v>
      </c>
    </row>
    <row r="3" spans="1:13" ht="24" thickBot="1" x14ac:dyDescent="0.5">
      <c r="C3" s="136"/>
    </row>
    <row r="4" spans="1:13" ht="16.2" thickBot="1" x14ac:dyDescent="0.35">
      <c r="K4" s="332" t="s">
        <v>153</v>
      </c>
      <c r="L4" s="333"/>
    </row>
    <row r="5" spans="1:13" ht="16.2" thickBot="1" x14ac:dyDescent="0.35">
      <c r="B5" s="366">
        <v>1</v>
      </c>
      <c r="C5" s="332" t="s">
        <v>123</v>
      </c>
      <c r="D5" s="356"/>
      <c r="E5" s="333"/>
      <c r="F5" s="243"/>
      <c r="G5" s="338"/>
      <c r="H5" s="338"/>
      <c r="I5" s="338"/>
      <c r="J5" s="244"/>
      <c r="K5" s="163" t="s">
        <v>154</v>
      </c>
      <c r="L5" s="163" t="s">
        <v>155</v>
      </c>
    </row>
    <row r="6" spans="1:13" ht="16.2" thickBot="1" x14ac:dyDescent="0.35">
      <c r="B6" s="367"/>
      <c r="C6" s="332" t="s">
        <v>124</v>
      </c>
      <c r="D6" s="356"/>
      <c r="E6" s="333"/>
      <c r="F6" s="243"/>
      <c r="G6" s="338"/>
      <c r="H6" s="338"/>
      <c r="I6" s="338"/>
      <c r="J6" s="244"/>
      <c r="K6" s="195"/>
      <c r="L6" s="195"/>
    </row>
    <row r="7" spans="1:13" ht="15" thickBot="1" x14ac:dyDescent="0.35"/>
    <row r="8" spans="1:13" ht="15" thickBot="1" x14ac:dyDescent="0.35">
      <c r="C8" s="165" t="s">
        <v>125</v>
      </c>
      <c r="D8" s="166">
        <v>25</v>
      </c>
      <c r="E8" s="311" t="s">
        <v>106</v>
      </c>
      <c r="F8" s="259"/>
      <c r="G8" s="259"/>
      <c r="H8" s="259"/>
      <c r="I8" s="259"/>
      <c r="J8" s="259"/>
      <c r="K8" s="259"/>
      <c r="L8" s="260"/>
    </row>
    <row r="9" spans="1:13" ht="18.600000000000001" thickBot="1" x14ac:dyDescent="0.4">
      <c r="C9" s="357" t="s">
        <v>135</v>
      </c>
      <c r="D9" s="358"/>
      <c r="E9" s="376"/>
      <c r="F9" s="370"/>
      <c r="G9" s="371"/>
      <c r="H9" s="371"/>
      <c r="I9" s="371"/>
      <c r="J9" s="371"/>
      <c r="K9" s="371"/>
      <c r="L9" s="361"/>
    </row>
    <row r="10" spans="1:13" ht="18.600000000000001" thickBot="1" x14ac:dyDescent="0.35">
      <c r="C10" s="223"/>
      <c r="D10" s="223"/>
      <c r="E10" s="223"/>
      <c r="F10" s="372" t="s">
        <v>163</v>
      </c>
      <c r="G10" s="373"/>
      <c r="H10" s="266" t="s">
        <v>170</v>
      </c>
      <c r="I10" s="267"/>
      <c r="J10" s="268"/>
      <c r="K10" s="311" t="s">
        <v>106</v>
      </c>
      <c r="L10" s="260"/>
      <c r="M10" s="9"/>
    </row>
    <row r="11" spans="1:13" ht="15" thickBot="1" x14ac:dyDescent="0.35">
      <c r="K11" s="137" t="s">
        <v>171</v>
      </c>
      <c r="L11" s="137" t="s">
        <v>171</v>
      </c>
    </row>
    <row r="12" spans="1:13" ht="16.2" customHeight="1" thickBot="1" x14ac:dyDescent="0.35">
      <c r="B12" s="362" t="s">
        <v>178</v>
      </c>
      <c r="C12" s="363"/>
      <c r="D12" s="377" t="s">
        <v>177</v>
      </c>
      <c r="E12" s="366" t="s">
        <v>164</v>
      </c>
      <c r="F12" s="231">
        <v>5.7993031358884999E-2</v>
      </c>
      <c r="G12" s="231">
        <v>1.83414634146341E-2</v>
      </c>
      <c r="H12" s="231">
        <v>6.9268292682927004E-3</v>
      </c>
      <c r="I12" s="231">
        <v>1.65017421602787E-2</v>
      </c>
      <c r="J12" s="231">
        <v>5.9999999999999995E-4</v>
      </c>
      <c r="K12" s="232">
        <v>0.04</v>
      </c>
      <c r="L12" s="233">
        <v>2.75E-2</v>
      </c>
    </row>
    <row r="13" spans="1:13" ht="15" customHeight="1" thickBot="1" x14ac:dyDescent="0.35">
      <c r="B13" s="364"/>
      <c r="C13" s="365"/>
      <c r="D13" s="378"/>
      <c r="E13" s="367"/>
      <c r="F13" s="155" t="s">
        <v>165</v>
      </c>
      <c r="G13" s="155" t="s">
        <v>166</v>
      </c>
      <c r="H13" s="155" t="s">
        <v>167</v>
      </c>
      <c r="I13" s="155" t="s">
        <v>168</v>
      </c>
      <c r="J13" s="155" t="s">
        <v>173</v>
      </c>
      <c r="K13" s="137" t="s">
        <v>169</v>
      </c>
      <c r="L13" s="137" t="s">
        <v>172</v>
      </c>
    </row>
    <row r="14" spans="1:13" x14ac:dyDescent="0.3">
      <c r="A14" s="219">
        <v>1</v>
      </c>
      <c r="B14" s="374">
        <v>0</v>
      </c>
      <c r="C14" s="375"/>
      <c r="D14" s="234">
        <v>0</v>
      </c>
      <c r="E14" s="97">
        <f>SUM((B14*D14)*D8)</f>
        <v>0</v>
      </c>
      <c r="F14" s="225">
        <f>SUM(E14*F12)</f>
        <v>0</v>
      </c>
      <c r="G14" s="226">
        <f>SUM(E14*G12)</f>
        <v>0</v>
      </c>
      <c r="H14" s="226">
        <f>SUM(E14*H12)</f>
        <v>0</v>
      </c>
      <c r="I14" s="226">
        <f>SUM(E14*I12)</f>
        <v>0</v>
      </c>
      <c r="J14" s="226">
        <f>SUM(E14*J12)</f>
        <v>0</v>
      </c>
      <c r="K14" s="226">
        <f>SUM(E14*K12)</f>
        <v>0</v>
      </c>
      <c r="L14" s="227">
        <f>SUM(E14*L12)</f>
        <v>0</v>
      </c>
    </row>
    <row r="15" spans="1:13" x14ac:dyDescent="0.3">
      <c r="A15" s="220">
        <v>2</v>
      </c>
      <c r="B15" s="379">
        <v>0</v>
      </c>
      <c r="C15" s="380"/>
      <c r="D15" s="235">
        <v>0</v>
      </c>
      <c r="E15" s="97">
        <f>SUM((B15*D15)*D8)</f>
        <v>0</v>
      </c>
      <c r="F15" s="228">
        <f>SUM(E15*F12)</f>
        <v>0</v>
      </c>
      <c r="G15" s="229">
        <f>SUM(E15*G12)</f>
        <v>0</v>
      </c>
      <c r="H15" s="229">
        <f>SUM(E15*H12)</f>
        <v>0</v>
      </c>
      <c r="I15" s="229">
        <f>SUM(E15*I12)</f>
        <v>0</v>
      </c>
      <c r="J15" s="229">
        <f>SUM(E15*J12)</f>
        <v>0</v>
      </c>
      <c r="K15" s="229">
        <f>SUM(E15*K12)</f>
        <v>0</v>
      </c>
      <c r="L15" s="230">
        <f>SUM(E15*L12)</f>
        <v>0</v>
      </c>
    </row>
    <row r="16" spans="1:13" x14ac:dyDescent="0.3">
      <c r="A16" s="220">
        <v>3</v>
      </c>
      <c r="B16" s="379">
        <v>0</v>
      </c>
      <c r="C16" s="380"/>
      <c r="D16" s="235">
        <v>0</v>
      </c>
      <c r="E16" s="97">
        <f>SUM((B16*D16)*D8)</f>
        <v>0</v>
      </c>
      <c r="F16" s="228">
        <f>SUM(E16*F12)</f>
        <v>0</v>
      </c>
      <c r="G16" s="229">
        <f>SUM(E16*G12)</f>
        <v>0</v>
      </c>
      <c r="H16" s="229">
        <f>SUM(E16*H12)</f>
        <v>0</v>
      </c>
      <c r="I16" s="229">
        <f>SUM(E16*I12)</f>
        <v>0</v>
      </c>
      <c r="J16" s="229">
        <f>SUM(E16*J12)</f>
        <v>0</v>
      </c>
      <c r="K16" s="229">
        <f>SUM(E16*K12)</f>
        <v>0</v>
      </c>
      <c r="L16" s="230">
        <f>SUM(E16*L12)</f>
        <v>0</v>
      </c>
    </row>
    <row r="17" spans="1:13" x14ac:dyDescent="0.3">
      <c r="A17" s="220">
        <v>4</v>
      </c>
      <c r="B17" s="379">
        <v>0</v>
      </c>
      <c r="C17" s="380"/>
      <c r="D17" s="235">
        <v>0</v>
      </c>
      <c r="E17" s="97">
        <f>SUM((B17*D17)*D8)</f>
        <v>0</v>
      </c>
      <c r="F17" s="228">
        <f>SUM(E17*F12)</f>
        <v>0</v>
      </c>
      <c r="G17" s="229">
        <f>SUM(E17*G12)</f>
        <v>0</v>
      </c>
      <c r="H17" s="229">
        <f>SUM(E17*H12)</f>
        <v>0</v>
      </c>
      <c r="I17" s="229">
        <f>SUM(E17*I12)</f>
        <v>0</v>
      </c>
      <c r="J17" s="229">
        <f>SUM(E17*J12)</f>
        <v>0</v>
      </c>
      <c r="K17" s="229">
        <f>SUM(E17*K12)</f>
        <v>0</v>
      </c>
      <c r="L17" s="230">
        <f>SUM(E17*L12)</f>
        <v>0</v>
      </c>
    </row>
    <row r="18" spans="1:13" ht="15" thickBot="1" x14ac:dyDescent="0.35">
      <c r="A18" s="220">
        <v>5</v>
      </c>
      <c r="B18" s="381">
        <v>0</v>
      </c>
      <c r="C18" s="382"/>
      <c r="D18" s="235">
        <v>0</v>
      </c>
      <c r="E18" s="97">
        <f>SUM((B18*D18)*D8)</f>
        <v>0</v>
      </c>
      <c r="F18" s="228">
        <f>SUM(E18*F12)</f>
        <v>0</v>
      </c>
      <c r="G18" s="229">
        <f>SUM(E18*G12)</f>
        <v>0</v>
      </c>
      <c r="H18" s="229">
        <f>SUM(E18*H12)</f>
        <v>0</v>
      </c>
      <c r="I18" s="229">
        <f>SUM(E18*I12)</f>
        <v>0</v>
      </c>
      <c r="J18" s="229">
        <f>SUM(E18*J12)</f>
        <v>0</v>
      </c>
      <c r="K18" s="229">
        <f>SUM(E18*K12)</f>
        <v>0</v>
      </c>
      <c r="L18" s="230">
        <f>SUM(E18*L12)</f>
        <v>0</v>
      </c>
    </row>
    <row r="19" spans="1:13" ht="15" thickBot="1" x14ac:dyDescent="0.35">
      <c r="B19" s="266" t="s">
        <v>174</v>
      </c>
      <c r="C19" s="268"/>
      <c r="D19" s="224">
        <f>SUM(D14:D18)</f>
        <v>0</v>
      </c>
      <c r="E19" s="193">
        <f>SUM(E14:E18)</f>
        <v>0</v>
      </c>
      <c r="F19" s="193">
        <f>SUM(F14:F18)</f>
        <v>0</v>
      </c>
      <c r="G19" s="193">
        <f t="shared" ref="G19:H19" si="0">SUM(G14:G18)</f>
        <v>0</v>
      </c>
      <c r="H19" s="193">
        <f t="shared" si="0"/>
        <v>0</v>
      </c>
      <c r="I19" s="193">
        <f>SUM(I14:I18)</f>
        <v>0</v>
      </c>
      <c r="J19" s="193">
        <f>SUM(J14:J18)</f>
        <v>0</v>
      </c>
      <c r="K19" s="193">
        <f>SUM(K14:K18)</f>
        <v>0</v>
      </c>
      <c r="L19" s="193">
        <f>SUM(L14:L18)</f>
        <v>0</v>
      </c>
    </row>
    <row r="20" spans="1:13" ht="15" thickBot="1" x14ac:dyDescent="0.35">
      <c r="B20" s="266" t="s">
        <v>175</v>
      </c>
      <c r="C20" s="267"/>
      <c r="D20" s="368"/>
      <c r="E20" s="369"/>
      <c r="F20" s="193">
        <f>SUM(F19:L19)</f>
        <v>0</v>
      </c>
      <c r="G20" s="9"/>
      <c r="H20" s="9"/>
      <c r="I20" s="9"/>
      <c r="J20" s="9"/>
      <c r="K20" s="9"/>
      <c r="L20" s="9"/>
    </row>
    <row r="21" spans="1:13" ht="15" thickBot="1" x14ac:dyDescent="0.35">
      <c r="B21" s="266" t="s">
        <v>176</v>
      </c>
      <c r="C21" s="267"/>
      <c r="D21" s="267"/>
      <c r="E21" s="268"/>
      <c r="F21" s="193">
        <f>SUM(E19+F20)</f>
        <v>0</v>
      </c>
    </row>
    <row r="22" spans="1:13" ht="24" thickBot="1" x14ac:dyDescent="0.5">
      <c r="C22" s="136"/>
    </row>
    <row r="23" spans="1:13" ht="16.2" thickBot="1" x14ac:dyDescent="0.35">
      <c r="K23" s="332" t="s">
        <v>153</v>
      </c>
      <c r="L23" s="333"/>
    </row>
    <row r="24" spans="1:13" ht="16.2" thickBot="1" x14ac:dyDescent="0.35">
      <c r="B24" s="366">
        <v>2</v>
      </c>
      <c r="C24" s="332" t="s">
        <v>123</v>
      </c>
      <c r="D24" s="356"/>
      <c r="E24" s="333"/>
      <c r="F24" s="243"/>
      <c r="G24" s="338"/>
      <c r="H24" s="338"/>
      <c r="I24" s="338"/>
      <c r="J24" s="244"/>
      <c r="K24" s="163" t="s">
        <v>154</v>
      </c>
      <c r="L24" s="163" t="s">
        <v>155</v>
      </c>
    </row>
    <row r="25" spans="1:13" ht="16.2" thickBot="1" x14ac:dyDescent="0.35">
      <c r="B25" s="367"/>
      <c r="C25" s="332" t="s">
        <v>124</v>
      </c>
      <c r="D25" s="356"/>
      <c r="E25" s="333"/>
      <c r="F25" s="243"/>
      <c r="G25" s="338"/>
      <c r="H25" s="338"/>
      <c r="I25" s="338"/>
      <c r="J25" s="244"/>
      <c r="K25" s="195"/>
      <c r="L25" s="195"/>
    </row>
    <row r="26" spans="1:13" ht="15" thickBot="1" x14ac:dyDescent="0.35"/>
    <row r="27" spans="1:13" ht="15" thickBot="1" x14ac:dyDescent="0.35">
      <c r="C27" s="165" t="s">
        <v>125</v>
      </c>
      <c r="D27" s="166">
        <v>25</v>
      </c>
      <c r="E27" s="311" t="s">
        <v>106</v>
      </c>
      <c r="F27" s="259"/>
      <c r="G27" s="259"/>
      <c r="H27" s="259"/>
      <c r="I27" s="259"/>
      <c r="J27" s="259"/>
      <c r="K27" s="259"/>
      <c r="L27" s="260"/>
    </row>
    <row r="28" spans="1:13" ht="18.600000000000001" thickBot="1" x14ac:dyDescent="0.4">
      <c r="C28" s="357" t="s">
        <v>135</v>
      </c>
      <c r="D28" s="358"/>
      <c r="E28" s="376"/>
      <c r="F28" s="370"/>
      <c r="G28" s="371"/>
      <c r="H28" s="371"/>
      <c r="I28" s="371"/>
      <c r="J28" s="371"/>
      <c r="K28" s="371"/>
      <c r="L28" s="361"/>
    </row>
    <row r="29" spans="1:13" ht="18.600000000000001" thickBot="1" x14ac:dyDescent="0.35">
      <c r="C29" s="223"/>
      <c r="D29" s="223"/>
      <c r="E29" s="223"/>
      <c r="F29" s="372" t="s">
        <v>163</v>
      </c>
      <c r="G29" s="373"/>
      <c r="H29" s="266" t="s">
        <v>170</v>
      </c>
      <c r="I29" s="267"/>
      <c r="J29" s="268"/>
      <c r="K29" s="311" t="s">
        <v>106</v>
      </c>
      <c r="L29" s="260"/>
      <c r="M29" s="9"/>
    </row>
    <row r="30" spans="1:13" ht="15" thickBot="1" x14ac:dyDescent="0.35">
      <c r="K30" s="137" t="s">
        <v>171</v>
      </c>
      <c r="L30" s="137" t="s">
        <v>171</v>
      </c>
    </row>
    <row r="31" spans="1:13" ht="16.2" customHeight="1" thickBot="1" x14ac:dyDescent="0.35">
      <c r="B31" s="362" t="s">
        <v>178</v>
      </c>
      <c r="C31" s="363"/>
      <c r="D31" s="377" t="s">
        <v>177</v>
      </c>
      <c r="E31" s="366" t="s">
        <v>164</v>
      </c>
      <c r="F31" s="231">
        <v>5.7993031358884999E-2</v>
      </c>
      <c r="G31" s="231">
        <v>1.83414634146341E-2</v>
      </c>
      <c r="H31" s="231">
        <v>6.9268292682927004E-3</v>
      </c>
      <c r="I31" s="231">
        <v>1.65017421602787E-2</v>
      </c>
      <c r="J31" s="231">
        <v>5.9999999999999995E-4</v>
      </c>
      <c r="K31" s="232">
        <v>0.04</v>
      </c>
      <c r="L31" s="233">
        <v>2.75E-2</v>
      </c>
    </row>
    <row r="32" spans="1:13" ht="15" customHeight="1" thickBot="1" x14ac:dyDescent="0.35">
      <c r="B32" s="364"/>
      <c r="C32" s="365"/>
      <c r="D32" s="378"/>
      <c r="E32" s="367"/>
      <c r="F32" s="155" t="s">
        <v>165</v>
      </c>
      <c r="G32" s="155" t="s">
        <v>166</v>
      </c>
      <c r="H32" s="155" t="s">
        <v>167</v>
      </c>
      <c r="I32" s="155" t="s">
        <v>168</v>
      </c>
      <c r="J32" s="155" t="s">
        <v>173</v>
      </c>
      <c r="K32" s="137" t="s">
        <v>169</v>
      </c>
      <c r="L32" s="137" t="s">
        <v>172</v>
      </c>
    </row>
    <row r="33" spans="1:13" x14ac:dyDescent="0.3">
      <c r="A33" s="219">
        <v>1</v>
      </c>
      <c r="B33" s="374">
        <v>0</v>
      </c>
      <c r="C33" s="375"/>
      <c r="D33" s="234">
        <v>0</v>
      </c>
      <c r="E33" s="97">
        <f>SUM((B33*D33)*D27)</f>
        <v>0</v>
      </c>
      <c r="F33" s="225">
        <f>SUM(E33*F31)</f>
        <v>0</v>
      </c>
      <c r="G33" s="226">
        <f>SUM(E33*G31)</f>
        <v>0</v>
      </c>
      <c r="H33" s="226">
        <f>SUM(E33*H31)</f>
        <v>0</v>
      </c>
      <c r="I33" s="226">
        <f>SUM(E33*I31)</f>
        <v>0</v>
      </c>
      <c r="J33" s="226">
        <f>SUM(E33*J31)</f>
        <v>0</v>
      </c>
      <c r="K33" s="226">
        <f>SUM(E33*K31)</f>
        <v>0</v>
      </c>
      <c r="L33" s="227">
        <f>SUM(E33*L31)</f>
        <v>0</v>
      </c>
    </row>
    <row r="34" spans="1:13" x14ac:dyDescent="0.3">
      <c r="A34" s="220">
        <v>2</v>
      </c>
      <c r="B34" s="379">
        <v>0</v>
      </c>
      <c r="C34" s="380"/>
      <c r="D34" s="235">
        <v>0</v>
      </c>
      <c r="E34" s="97">
        <f>SUM((B34*D34)*D27)</f>
        <v>0</v>
      </c>
      <c r="F34" s="228">
        <f>SUM(E34*F31)</f>
        <v>0</v>
      </c>
      <c r="G34" s="229">
        <f>SUM(E34*G31)</f>
        <v>0</v>
      </c>
      <c r="H34" s="229">
        <f>SUM(E34*H31)</f>
        <v>0</v>
      </c>
      <c r="I34" s="229">
        <f>SUM(E34*I31)</f>
        <v>0</v>
      </c>
      <c r="J34" s="229">
        <f>SUM(E34*J31)</f>
        <v>0</v>
      </c>
      <c r="K34" s="229">
        <f>SUM(E34*K31)</f>
        <v>0</v>
      </c>
      <c r="L34" s="230">
        <f>SUM(E34*L31)</f>
        <v>0</v>
      </c>
    </row>
    <row r="35" spans="1:13" x14ac:dyDescent="0.3">
      <c r="A35" s="220">
        <v>3</v>
      </c>
      <c r="B35" s="379">
        <v>0</v>
      </c>
      <c r="C35" s="380"/>
      <c r="D35" s="235">
        <v>0</v>
      </c>
      <c r="E35" s="97">
        <f>SUM((B35*D35)*D27)</f>
        <v>0</v>
      </c>
      <c r="F35" s="228">
        <f>SUM(E35*F31)</f>
        <v>0</v>
      </c>
      <c r="G35" s="229">
        <f>SUM(E35*G31)</f>
        <v>0</v>
      </c>
      <c r="H35" s="229">
        <f>SUM(E35*H31)</f>
        <v>0</v>
      </c>
      <c r="I35" s="229">
        <f>SUM(E35*I31)</f>
        <v>0</v>
      </c>
      <c r="J35" s="229">
        <f>SUM(E35*J31)</f>
        <v>0</v>
      </c>
      <c r="K35" s="229">
        <f>SUM(E35*K31)</f>
        <v>0</v>
      </c>
      <c r="L35" s="230">
        <f>SUM(E35*L31)</f>
        <v>0</v>
      </c>
    </row>
    <row r="36" spans="1:13" x14ac:dyDescent="0.3">
      <c r="A36" s="220">
        <v>4</v>
      </c>
      <c r="B36" s="379">
        <v>0</v>
      </c>
      <c r="C36" s="380"/>
      <c r="D36" s="235">
        <v>0</v>
      </c>
      <c r="E36" s="97">
        <f>SUM((B36*D36)*D27)</f>
        <v>0</v>
      </c>
      <c r="F36" s="228">
        <f>SUM(E36*F31)</f>
        <v>0</v>
      </c>
      <c r="G36" s="229">
        <f>SUM(E36*G31)</f>
        <v>0</v>
      </c>
      <c r="H36" s="229">
        <f>SUM(E36*H31)</f>
        <v>0</v>
      </c>
      <c r="I36" s="229">
        <f>SUM(E36*I31)</f>
        <v>0</v>
      </c>
      <c r="J36" s="229">
        <f>SUM(E36*J31)</f>
        <v>0</v>
      </c>
      <c r="K36" s="229">
        <f>SUM(E36*K31)</f>
        <v>0</v>
      </c>
      <c r="L36" s="230">
        <f>SUM(E36*L31)</f>
        <v>0</v>
      </c>
    </row>
    <row r="37" spans="1:13" ht="15" thickBot="1" x14ac:dyDescent="0.35">
      <c r="A37" s="220">
        <v>5</v>
      </c>
      <c r="B37" s="381">
        <v>0</v>
      </c>
      <c r="C37" s="382"/>
      <c r="D37" s="235">
        <v>0</v>
      </c>
      <c r="E37" s="97">
        <f>SUM((B37*D37)*D27)</f>
        <v>0</v>
      </c>
      <c r="F37" s="228">
        <f>SUM(E37*F31)</f>
        <v>0</v>
      </c>
      <c r="G37" s="229">
        <f>SUM(E37*G31)</f>
        <v>0</v>
      </c>
      <c r="H37" s="229">
        <f>SUM(E37*H31)</f>
        <v>0</v>
      </c>
      <c r="I37" s="229">
        <f>SUM(E37*I31)</f>
        <v>0</v>
      </c>
      <c r="J37" s="229">
        <f>SUM(E37*J31)</f>
        <v>0</v>
      </c>
      <c r="K37" s="229">
        <f>SUM(E37*K31)</f>
        <v>0</v>
      </c>
      <c r="L37" s="230">
        <f>SUM(E37*L31)</f>
        <v>0</v>
      </c>
    </row>
    <row r="38" spans="1:13" ht="15" thickBot="1" x14ac:dyDescent="0.35">
      <c r="B38" s="266" t="s">
        <v>174</v>
      </c>
      <c r="C38" s="268"/>
      <c r="D38" s="224">
        <f>SUM(D33:D37)</f>
        <v>0</v>
      </c>
      <c r="E38" s="193">
        <f>SUM(E33:E37)</f>
        <v>0</v>
      </c>
      <c r="F38" s="193">
        <f>SUM(F33:F37)</f>
        <v>0</v>
      </c>
      <c r="G38" s="193">
        <f t="shared" ref="G38" si="1">SUM(G33:G37)</f>
        <v>0</v>
      </c>
      <c r="H38" s="193">
        <f t="shared" ref="H38" si="2">SUM(H33:H37)</f>
        <v>0</v>
      </c>
      <c r="I38" s="193">
        <f>SUM(I33:I37)</f>
        <v>0</v>
      </c>
      <c r="J38" s="193">
        <f>SUM(J33:J37)</f>
        <v>0</v>
      </c>
      <c r="K38" s="193">
        <f>SUM(K33:K37)</f>
        <v>0</v>
      </c>
      <c r="L38" s="193">
        <f>SUM(L33:L37)</f>
        <v>0</v>
      </c>
    </row>
    <row r="39" spans="1:13" ht="15" thickBot="1" x14ac:dyDescent="0.35">
      <c r="B39" s="266" t="s">
        <v>175</v>
      </c>
      <c r="C39" s="267"/>
      <c r="D39" s="368"/>
      <c r="E39" s="369"/>
      <c r="F39" s="193">
        <f>SUM(F38:L38)</f>
        <v>0</v>
      </c>
      <c r="G39" s="9"/>
      <c r="H39" s="9"/>
      <c r="I39" s="9"/>
      <c r="J39" s="9"/>
      <c r="K39" s="9"/>
      <c r="L39" s="9"/>
    </row>
    <row r="40" spans="1:13" ht="15" thickBot="1" x14ac:dyDescent="0.35">
      <c r="B40" s="266" t="s">
        <v>176</v>
      </c>
      <c r="C40" s="267"/>
      <c r="D40" s="267"/>
      <c r="E40" s="268"/>
      <c r="F40" s="193">
        <f>SUM(E38+F39)</f>
        <v>0</v>
      </c>
    </row>
    <row r="41" spans="1:13" ht="24" thickBot="1" x14ac:dyDescent="0.5">
      <c r="C41" s="136"/>
    </row>
    <row r="42" spans="1:13" ht="16.2" thickBot="1" x14ac:dyDescent="0.35">
      <c r="K42" s="332" t="s">
        <v>153</v>
      </c>
      <c r="L42" s="333"/>
    </row>
    <row r="43" spans="1:13" ht="16.2" thickBot="1" x14ac:dyDescent="0.35">
      <c r="B43" s="366">
        <v>3</v>
      </c>
      <c r="C43" s="332" t="s">
        <v>123</v>
      </c>
      <c r="D43" s="356"/>
      <c r="E43" s="333"/>
      <c r="F43" s="243"/>
      <c r="G43" s="338"/>
      <c r="H43" s="338"/>
      <c r="I43" s="338"/>
      <c r="J43" s="244"/>
      <c r="K43" s="163" t="s">
        <v>154</v>
      </c>
      <c r="L43" s="163" t="s">
        <v>155</v>
      </c>
    </row>
    <row r="44" spans="1:13" ht="16.2" thickBot="1" x14ac:dyDescent="0.35">
      <c r="B44" s="367"/>
      <c r="C44" s="332" t="s">
        <v>124</v>
      </c>
      <c r="D44" s="356"/>
      <c r="E44" s="333"/>
      <c r="F44" s="243"/>
      <c r="G44" s="338"/>
      <c r="H44" s="338"/>
      <c r="I44" s="338"/>
      <c r="J44" s="244"/>
      <c r="K44" s="195"/>
      <c r="L44" s="195"/>
    </row>
    <row r="45" spans="1:13" ht="15" thickBot="1" x14ac:dyDescent="0.35"/>
    <row r="46" spans="1:13" ht="15" thickBot="1" x14ac:dyDescent="0.35">
      <c r="C46" s="165" t="s">
        <v>125</v>
      </c>
      <c r="D46" s="166">
        <v>25</v>
      </c>
      <c r="E46" s="311" t="s">
        <v>106</v>
      </c>
      <c r="F46" s="259"/>
      <c r="G46" s="259"/>
      <c r="H46" s="259"/>
      <c r="I46" s="259"/>
      <c r="J46" s="259"/>
      <c r="K46" s="259"/>
      <c r="L46" s="260"/>
    </row>
    <row r="47" spans="1:13" ht="18.600000000000001" thickBot="1" x14ac:dyDescent="0.4">
      <c r="C47" s="357" t="s">
        <v>135</v>
      </c>
      <c r="D47" s="358"/>
      <c r="E47" s="376"/>
      <c r="F47" s="370"/>
      <c r="G47" s="371"/>
      <c r="H47" s="371"/>
      <c r="I47" s="371"/>
      <c r="J47" s="371"/>
      <c r="K47" s="371"/>
      <c r="L47" s="361"/>
    </row>
    <row r="48" spans="1:13" ht="18.600000000000001" thickBot="1" x14ac:dyDescent="0.35">
      <c r="C48" s="223"/>
      <c r="D48" s="223"/>
      <c r="E48" s="223"/>
      <c r="F48" s="372" t="s">
        <v>163</v>
      </c>
      <c r="G48" s="373"/>
      <c r="H48" s="266" t="s">
        <v>170</v>
      </c>
      <c r="I48" s="267"/>
      <c r="J48" s="268"/>
      <c r="K48" s="311" t="s">
        <v>106</v>
      </c>
      <c r="L48" s="260"/>
      <c r="M48" s="9"/>
    </row>
    <row r="49" spans="1:12" ht="15" thickBot="1" x14ac:dyDescent="0.35">
      <c r="K49" s="137" t="s">
        <v>171</v>
      </c>
      <c r="L49" s="137" t="s">
        <v>171</v>
      </c>
    </row>
    <row r="50" spans="1:12" ht="16.2" customHeight="1" thickBot="1" x14ac:dyDescent="0.35">
      <c r="B50" s="362" t="s">
        <v>178</v>
      </c>
      <c r="C50" s="363"/>
      <c r="D50" s="377" t="s">
        <v>177</v>
      </c>
      <c r="E50" s="366" t="s">
        <v>164</v>
      </c>
      <c r="F50" s="231">
        <v>5.7993031358884999E-2</v>
      </c>
      <c r="G50" s="231">
        <v>1.83414634146341E-2</v>
      </c>
      <c r="H50" s="231">
        <v>6.9268292682927004E-3</v>
      </c>
      <c r="I50" s="231">
        <v>1.65017421602787E-2</v>
      </c>
      <c r="J50" s="231">
        <v>5.9999999999999995E-4</v>
      </c>
      <c r="K50" s="232">
        <v>0.04</v>
      </c>
      <c r="L50" s="233">
        <v>2.75E-2</v>
      </c>
    </row>
    <row r="51" spans="1:12" ht="15" customHeight="1" thickBot="1" x14ac:dyDescent="0.35">
      <c r="B51" s="364"/>
      <c r="C51" s="365"/>
      <c r="D51" s="378"/>
      <c r="E51" s="367"/>
      <c r="F51" s="155" t="s">
        <v>165</v>
      </c>
      <c r="G51" s="155" t="s">
        <v>166</v>
      </c>
      <c r="H51" s="155" t="s">
        <v>167</v>
      </c>
      <c r="I51" s="155" t="s">
        <v>168</v>
      </c>
      <c r="J51" s="155" t="s">
        <v>173</v>
      </c>
      <c r="K51" s="137" t="s">
        <v>169</v>
      </c>
      <c r="L51" s="137" t="s">
        <v>172</v>
      </c>
    </row>
    <row r="52" spans="1:12" x14ac:dyDescent="0.3">
      <c r="A52" s="219">
        <v>1</v>
      </c>
      <c r="B52" s="374">
        <v>0</v>
      </c>
      <c r="C52" s="375"/>
      <c r="D52" s="234">
        <v>0</v>
      </c>
      <c r="E52" s="97">
        <f>SUM((B52*D52)*D46)</f>
        <v>0</v>
      </c>
      <c r="F52" s="225">
        <f>SUM(E52*F50)</f>
        <v>0</v>
      </c>
      <c r="G52" s="226">
        <f>SUM(E52*G50)</f>
        <v>0</v>
      </c>
      <c r="H52" s="226">
        <f>SUM(E52*H50)</f>
        <v>0</v>
      </c>
      <c r="I52" s="226">
        <f>SUM(E52*I50)</f>
        <v>0</v>
      </c>
      <c r="J52" s="226">
        <f>SUM(E52*J50)</f>
        <v>0</v>
      </c>
      <c r="K52" s="226">
        <f>SUM(E52*K50)</f>
        <v>0</v>
      </c>
      <c r="L52" s="227">
        <f>SUM(E52*L50)</f>
        <v>0</v>
      </c>
    </row>
    <row r="53" spans="1:12" x14ac:dyDescent="0.3">
      <c r="A53" s="220">
        <v>2</v>
      </c>
      <c r="B53" s="379">
        <v>0</v>
      </c>
      <c r="C53" s="380"/>
      <c r="D53" s="235">
        <v>0</v>
      </c>
      <c r="E53" s="97">
        <f>SUM((B53*D53)*D46)</f>
        <v>0</v>
      </c>
      <c r="F53" s="228">
        <f>SUM(E53*F50)</f>
        <v>0</v>
      </c>
      <c r="G53" s="229">
        <f>SUM(E53*G50)</f>
        <v>0</v>
      </c>
      <c r="H53" s="229">
        <f>SUM(E53*H50)</f>
        <v>0</v>
      </c>
      <c r="I53" s="229">
        <f>SUM(E53*I50)</f>
        <v>0</v>
      </c>
      <c r="J53" s="229">
        <f>SUM(E53*J50)</f>
        <v>0</v>
      </c>
      <c r="K53" s="229">
        <f>SUM(E53*K50)</f>
        <v>0</v>
      </c>
      <c r="L53" s="230">
        <f>SUM(E53*L50)</f>
        <v>0</v>
      </c>
    </row>
    <row r="54" spans="1:12" x14ac:dyDescent="0.3">
      <c r="A54" s="220">
        <v>3</v>
      </c>
      <c r="B54" s="379">
        <v>0</v>
      </c>
      <c r="C54" s="380"/>
      <c r="D54" s="235">
        <v>0</v>
      </c>
      <c r="E54" s="97">
        <f>SUM((B54*D54)*D46)</f>
        <v>0</v>
      </c>
      <c r="F54" s="228">
        <f>SUM(E54*F50)</f>
        <v>0</v>
      </c>
      <c r="G54" s="229">
        <f>SUM(E54*G50)</f>
        <v>0</v>
      </c>
      <c r="H54" s="229">
        <f>SUM(E54*H50)</f>
        <v>0</v>
      </c>
      <c r="I54" s="229">
        <f>SUM(E54*I50)</f>
        <v>0</v>
      </c>
      <c r="J54" s="229">
        <f>SUM(E54*J50)</f>
        <v>0</v>
      </c>
      <c r="K54" s="229">
        <f>SUM(E54*K50)</f>
        <v>0</v>
      </c>
      <c r="L54" s="230">
        <f>SUM(E54*L50)</f>
        <v>0</v>
      </c>
    </row>
    <row r="55" spans="1:12" x14ac:dyDescent="0.3">
      <c r="A55" s="220">
        <v>4</v>
      </c>
      <c r="B55" s="379">
        <v>0</v>
      </c>
      <c r="C55" s="380"/>
      <c r="D55" s="235">
        <v>0</v>
      </c>
      <c r="E55" s="97">
        <f>SUM((B55*D55)*D46)</f>
        <v>0</v>
      </c>
      <c r="F55" s="228">
        <f>SUM(E55*F50)</f>
        <v>0</v>
      </c>
      <c r="G55" s="229">
        <f>SUM(E55*G50)</f>
        <v>0</v>
      </c>
      <c r="H55" s="229">
        <f>SUM(E55*H50)</f>
        <v>0</v>
      </c>
      <c r="I55" s="229">
        <f>SUM(E55*I50)</f>
        <v>0</v>
      </c>
      <c r="J55" s="229">
        <f>SUM(E55*J50)</f>
        <v>0</v>
      </c>
      <c r="K55" s="229">
        <f>SUM(E55*K50)</f>
        <v>0</v>
      </c>
      <c r="L55" s="230">
        <f>SUM(E55*L50)</f>
        <v>0</v>
      </c>
    </row>
    <row r="56" spans="1:12" ht="15" thickBot="1" x14ac:dyDescent="0.35">
      <c r="A56" s="220">
        <v>5</v>
      </c>
      <c r="B56" s="381">
        <v>0</v>
      </c>
      <c r="C56" s="382"/>
      <c r="D56" s="235">
        <v>0</v>
      </c>
      <c r="E56" s="97">
        <f>SUM((B56*D56)*D46)</f>
        <v>0</v>
      </c>
      <c r="F56" s="228">
        <f>SUM(E56*F50)</f>
        <v>0</v>
      </c>
      <c r="G56" s="229">
        <f>SUM(E56*G50)</f>
        <v>0</v>
      </c>
      <c r="H56" s="229">
        <f>SUM(E56*H50)</f>
        <v>0</v>
      </c>
      <c r="I56" s="229">
        <f>SUM(E56*I50)</f>
        <v>0</v>
      </c>
      <c r="J56" s="229">
        <f>SUM(E56*J50)</f>
        <v>0</v>
      </c>
      <c r="K56" s="229">
        <f>SUM(E56*K50)</f>
        <v>0</v>
      </c>
      <c r="L56" s="230">
        <f>SUM(E56*L50)</f>
        <v>0</v>
      </c>
    </row>
    <row r="57" spans="1:12" ht="15" thickBot="1" x14ac:dyDescent="0.35">
      <c r="B57" s="266" t="s">
        <v>174</v>
      </c>
      <c r="C57" s="268"/>
      <c r="D57" s="224">
        <f>SUM(D52:D56)</f>
        <v>0</v>
      </c>
      <c r="E57" s="193">
        <f>SUM(E52:E56)</f>
        <v>0</v>
      </c>
      <c r="F57" s="193">
        <f>SUM(F52:F56)</f>
        <v>0</v>
      </c>
      <c r="G57" s="193">
        <f t="shared" ref="G57" si="3">SUM(G52:G56)</f>
        <v>0</v>
      </c>
      <c r="H57" s="193">
        <f t="shared" ref="H57" si="4">SUM(H52:H56)</f>
        <v>0</v>
      </c>
      <c r="I57" s="193">
        <f>SUM(I52:I56)</f>
        <v>0</v>
      </c>
      <c r="J57" s="193">
        <f>SUM(J52:J56)</f>
        <v>0</v>
      </c>
      <c r="K57" s="193">
        <f>SUM(K52:K56)</f>
        <v>0</v>
      </c>
      <c r="L57" s="193">
        <f>SUM(L52:L56)</f>
        <v>0</v>
      </c>
    </row>
    <row r="58" spans="1:12" ht="15" thickBot="1" x14ac:dyDescent="0.35">
      <c r="B58" s="266" t="s">
        <v>175</v>
      </c>
      <c r="C58" s="267"/>
      <c r="D58" s="368"/>
      <c r="E58" s="369"/>
      <c r="F58" s="193">
        <f>SUM(F57:L57)</f>
        <v>0</v>
      </c>
      <c r="G58" s="9"/>
      <c r="H58" s="9"/>
      <c r="I58" s="9"/>
      <c r="J58" s="9"/>
      <c r="K58" s="9"/>
      <c r="L58" s="9"/>
    </row>
    <row r="59" spans="1:12" ht="15" thickBot="1" x14ac:dyDescent="0.35">
      <c r="B59" s="266" t="s">
        <v>176</v>
      </c>
      <c r="C59" s="267"/>
      <c r="D59" s="267"/>
      <c r="E59" s="268"/>
      <c r="F59" s="193">
        <f>SUM(E57+F58)</f>
        <v>0</v>
      </c>
    </row>
    <row r="60" spans="1:12" ht="24" thickBot="1" x14ac:dyDescent="0.5">
      <c r="C60" s="136"/>
    </row>
    <row r="61" spans="1:12" ht="16.2" thickBot="1" x14ac:dyDescent="0.35">
      <c r="K61" s="332" t="s">
        <v>153</v>
      </c>
      <c r="L61" s="333"/>
    </row>
    <row r="62" spans="1:12" ht="16.2" thickBot="1" x14ac:dyDescent="0.35">
      <c r="B62" s="366">
        <v>4</v>
      </c>
      <c r="C62" s="332" t="s">
        <v>123</v>
      </c>
      <c r="D62" s="356"/>
      <c r="E62" s="333"/>
      <c r="F62" s="243"/>
      <c r="G62" s="338"/>
      <c r="H62" s="338"/>
      <c r="I62" s="338"/>
      <c r="J62" s="244"/>
      <c r="K62" s="163" t="s">
        <v>154</v>
      </c>
      <c r="L62" s="163" t="s">
        <v>155</v>
      </c>
    </row>
    <row r="63" spans="1:12" ht="16.2" thickBot="1" x14ac:dyDescent="0.35">
      <c r="B63" s="367"/>
      <c r="C63" s="332" t="s">
        <v>124</v>
      </c>
      <c r="D63" s="356"/>
      <c r="E63" s="333"/>
      <c r="F63" s="243"/>
      <c r="G63" s="338"/>
      <c r="H63" s="338"/>
      <c r="I63" s="338"/>
      <c r="J63" s="244"/>
      <c r="K63" s="195"/>
      <c r="L63" s="195"/>
    </row>
    <row r="64" spans="1:12" ht="15" thickBot="1" x14ac:dyDescent="0.35"/>
    <row r="65" spans="1:13" ht="15" thickBot="1" x14ac:dyDescent="0.35">
      <c r="C65" s="165" t="s">
        <v>125</v>
      </c>
      <c r="D65" s="166">
        <v>25</v>
      </c>
      <c r="E65" s="311" t="s">
        <v>106</v>
      </c>
      <c r="F65" s="259"/>
      <c r="G65" s="259"/>
      <c r="H65" s="259"/>
      <c r="I65" s="259"/>
      <c r="J65" s="259"/>
      <c r="K65" s="259"/>
      <c r="L65" s="260"/>
    </row>
    <row r="66" spans="1:13" ht="18.600000000000001" thickBot="1" x14ac:dyDescent="0.4">
      <c r="C66" s="357" t="s">
        <v>135</v>
      </c>
      <c r="D66" s="358"/>
      <c r="E66" s="376"/>
      <c r="F66" s="370"/>
      <c r="G66" s="371"/>
      <c r="H66" s="371"/>
      <c r="I66" s="371"/>
      <c r="J66" s="371"/>
      <c r="K66" s="371"/>
      <c r="L66" s="361"/>
    </row>
    <row r="67" spans="1:13" ht="18.600000000000001" thickBot="1" x14ac:dyDescent="0.35">
      <c r="C67" s="223"/>
      <c r="D67" s="223"/>
      <c r="E67" s="223"/>
      <c r="F67" s="372" t="s">
        <v>163</v>
      </c>
      <c r="G67" s="373"/>
      <c r="H67" s="266" t="s">
        <v>170</v>
      </c>
      <c r="I67" s="267"/>
      <c r="J67" s="268"/>
      <c r="K67" s="311" t="s">
        <v>106</v>
      </c>
      <c r="L67" s="260"/>
      <c r="M67" s="9"/>
    </row>
    <row r="68" spans="1:13" ht="15" thickBot="1" x14ac:dyDescent="0.35">
      <c r="K68" s="137" t="s">
        <v>171</v>
      </c>
      <c r="L68" s="137" t="s">
        <v>171</v>
      </c>
    </row>
    <row r="69" spans="1:13" ht="16.2" customHeight="1" thickBot="1" x14ac:dyDescent="0.35">
      <c r="B69" s="362" t="s">
        <v>178</v>
      </c>
      <c r="C69" s="363"/>
      <c r="D69" s="377" t="s">
        <v>177</v>
      </c>
      <c r="E69" s="366" t="s">
        <v>164</v>
      </c>
      <c r="F69" s="231">
        <v>5.7993031358884999E-2</v>
      </c>
      <c r="G69" s="231">
        <v>1.83414634146341E-2</v>
      </c>
      <c r="H69" s="231">
        <v>6.9268292682927004E-3</v>
      </c>
      <c r="I69" s="231">
        <v>1.65017421602787E-2</v>
      </c>
      <c r="J69" s="231">
        <v>5.9999999999999995E-4</v>
      </c>
      <c r="K69" s="232">
        <v>0.04</v>
      </c>
      <c r="L69" s="233">
        <v>2.75E-2</v>
      </c>
    </row>
    <row r="70" spans="1:13" ht="15" customHeight="1" thickBot="1" x14ac:dyDescent="0.35">
      <c r="B70" s="364"/>
      <c r="C70" s="365"/>
      <c r="D70" s="378"/>
      <c r="E70" s="367"/>
      <c r="F70" s="155" t="s">
        <v>165</v>
      </c>
      <c r="G70" s="155" t="s">
        <v>166</v>
      </c>
      <c r="H70" s="155" t="s">
        <v>167</v>
      </c>
      <c r="I70" s="155" t="s">
        <v>168</v>
      </c>
      <c r="J70" s="155" t="s">
        <v>173</v>
      </c>
      <c r="K70" s="137" t="s">
        <v>169</v>
      </c>
      <c r="L70" s="137" t="s">
        <v>172</v>
      </c>
    </row>
    <row r="71" spans="1:13" x14ac:dyDescent="0.3">
      <c r="A71" s="219">
        <v>1</v>
      </c>
      <c r="B71" s="374">
        <v>0</v>
      </c>
      <c r="C71" s="375"/>
      <c r="D71" s="234">
        <v>0</v>
      </c>
      <c r="E71" s="97">
        <f>SUM((B71*D71)*D65)</f>
        <v>0</v>
      </c>
      <c r="F71" s="225">
        <f>SUM(E71*F69)</f>
        <v>0</v>
      </c>
      <c r="G71" s="226">
        <f>SUM(E71*G69)</f>
        <v>0</v>
      </c>
      <c r="H71" s="226">
        <f>SUM(E71*H69)</f>
        <v>0</v>
      </c>
      <c r="I71" s="226">
        <f>SUM(E71*I69)</f>
        <v>0</v>
      </c>
      <c r="J71" s="226">
        <f>SUM(E71*J69)</f>
        <v>0</v>
      </c>
      <c r="K71" s="226">
        <f>SUM(E71*K69)</f>
        <v>0</v>
      </c>
      <c r="L71" s="227">
        <f>SUM(E71*L69)</f>
        <v>0</v>
      </c>
    </row>
    <row r="72" spans="1:13" x14ac:dyDescent="0.3">
      <c r="A72" s="220">
        <v>2</v>
      </c>
      <c r="B72" s="379">
        <v>0</v>
      </c>
      <c r="C72" s="380"/>
      <c r="D72" s="235">
        <v>0</v>
      </c>
      <c r="E72" s="97">
        <f>SUM((B72*D72)*D65)</f>
        <v>0</v>
      </c>
      <c r="F72" s="228">
        <f>SUM(E72*F69)</f>
        <v>0</v>
      </c>
      <c r="G72" s="229">
        <f>SUM(E72*G69)</f>
        <v>0</v>
      </c>
      <c r="H72" s="229">
        <f>SUM(E72*H69)</f>
        <v>0</v>
      </c>
      <c r="I72" s="229">
        <f>SUM(E72*I69)</f>
        <v>0</v>
      </c>
      <c r="J72" s="229">
        <f>SUM(E72*J69)</f>
        <v>0</v>
      </c>
      <c r="K72" s="229">
        <f>SUM(E72*K69)</f>
        <v>0</v>
      </c>
      <c r="L72" s="230">
        <f>SUM(E72*L69)</f>
        <v>0</v>
      </c>
    </row>
    <row r="73" spans="1:13" x14ac:dyDescent="0.3">
      <c r="A73" s="220">
        <v>3</v>
      </c>
      <c r="B73" s="379">
        <v>0</v>
      </c>
      <c r="C73" s="380"/>
      <c r="D73" s="235">
        <v>0</v>
      </c>
      <c r="E73" s="97">
        <f>SUM((B73*D73)*D65)</f>
        <v>0</v>
      </c>
      <c r="F73" s="228">
        <f>SUM(E73*F69)</f>
        <v>0</v>
      </c>
      <c r="G73" s="229">
        <f>SUM(E73*G69)</f>
        <v>0</v>
      </c>
      <c r="H73" s="229">
        <f>SUM(E73*H69)</f>
        <v>0</v>
      </c>
      <c r="I73" s="229">
        <f>SUM(E73*I69)</f>
        <v>0</v>
      </c>
      <c r="J73" s="229">
        <f>SUM(E73*J69)</f>
        <v>0</v>
      </c>
      <c r="K73" s="229">
        <f>SUM(E73*K69)</f>
        <v>0</v>
      </c>
      <c r="L73" s="230">
        <f>SUM(E73*L69)</f>
        <v>0</v>
      </c>
    </row>
    <row r="74" spans="1:13" x14ac:dyDescent="0.3">
      <c r="A74" s="220">
        <v>4</v>
      </c>
      <c r="B74" s="379">
        <v>0</v>
      </c>
      <c r="C74" s="380"/>
      <c r="D74" s="235">
        <v>0</v>
      </c>
      <c r="E74" s="97">
        <f>SUM((B74*D74)*D65)</f>
        <v>0</v>
      </c>
      <c r="F74" s="228">
        <f>SUM(E74*F69)</f>
        <v>0</v>
      </c>
      <c r="G74" s="229">
        <f>SUM(E74*G69)</f>
        <v>0</v>
      </c>
      <c r="H74" s="229">
        <f>SUM(E74*H69)</f>
        <v>0</v>
      </c>
      <c r="I74" s="229">
        <f>SUM(E74*I69)</f>
        <v>0</v>
      </c>
      <c r="J74" s="229">
        <f>SUM(E74*J69)</f>
        <v>0</v>
      </c>
      <c r="K74" s="229">
        <f>SUM(E74*K69)</f>
        <v>0</v>
      </c>
      <c r="L74" s="230">
        <f>SUM(E74*L69)</f>
        <v>0</v>
      </c>
    </row>
    <row r="75" spans="1:13" ht="15" thickBot="1" x14ac:dyDescent="0.35">
      <c r="A75" s="220">
        <v>5</v>
      </c>
      <c r="B75" s="381">
        <v>0</v>
      </c>
      <c r="C75" s="382"/>
      <c r="D75" s="235">
        <v>0</v>
      </c>
      <c r="E75" s="97">
        <f>SUM((B75*D75)*D65)</f>
        <v>0</v>
      </c>
      <c r="F75" s="228">
        <f>SUM(E75*F69)</f>
        <v>0</v>
      </c>
      <c r="G75" s="229">
        <f>SUM(E75*G69)</f>
        <v>0</v>
      </c>
      <c r="H75" s="229">
        <f>SUM(E75*H69)</f>
        <v>0</v>
      </c>
      <c r="I75" s="229">
        <f>SUM(E75*I69)</f>
        <v>0</v>
      </c>
      <c r="J75" s="229">
        <f>SUM(E75*J69)</f>
        <v>0</v>
      </c>
      <c r="K75" s="229">
        <f>SUM(E75*K69)</f>
        <v>0</v>
      </c>
      <c r="L75" s="230">
        <f>SUM(E75*L69)</f>
        <v>0</v>
      </c>
    </row>
    <row r="76" spans="1:13" ht="15" thickBot="1" x14ac:dyDescent="0.35">
      <c r="B76" s="266" t="s">
        <v>174</v>
      </c>
      <c r="C76" s="268"/>
      <c r="D76" s="224">
        <f>SUM(D71:D75)</f>
        <v>0</v>
      </c>
      <c r="E76" s="193">
        <f>SUM(E71:E75)</f>
        <v>0</v>
      </c>
      <c r="F76" s="193">
        <f>SUM(F71:F75)</f>
        <v>0</v>
      </c>
      <c r="G76" s="193">
        <f t="shared" ref="G76" si="5">SUM(G71:G75)</f>
        <v>0</v>
      </c>
      <c r="H76" s="193">
        <f t="shared" ref="H76" si="6">SUM(H71:H75)</f>
        <v>0</v>
      </c>
      <c r="I76" s="193">
        <f>SUM(I71:I75)</f>
        <v>0</v>
      </c>
      <c r="J76" s="193">
        <f>SUM(J71:J75)</f>
        <v>0</v>
      </c>
      <c r="K76" s="193">
        <f>SUM(K71:K75)</f>
        <v>0</v>
      </c>
      <c r="L76" s="193">
        <f>SUM(L71:L75)</f>
        <v>0</v>
      </c>
    </row>
    <row r="77" spans="1:13" ht="15" thickBot="1" x14ac:dyDescent="0.35">
      <c r="B77" s="266" t="s">
        <v>175</v>
      </c>
      <c r="C77" s="267"/>
      <c r="D77" s="368"/>
      <c r="E77" s="369"/>
      <c r="F77" s="193">
        <f>SUM(F76:L76)</f>
        <v>0</v>
      </c>
      <c r="G77" s="9"/>
      <c r="H77" s="9"/>
      <c r="I77" s="9"/>
      <c r="J77" s="9"/>
      <c r="K77" s="9"/>
      <c r="L77" s="9"/>
    </row>
    <row r="78" spans="1:13" ht="15" thickBot="1" x14ac:dyDescent="0.35">
      <c r="B78" s="266" t="s">
        <v>176</v>
      </c>
      <c r="C78" s="267"/>
      <c r="D78" s="267"/>
      <c r="E78" s="268"/>
      <c r="F78" s="193">
        <f>SUM(E76+F77)</f>
        <v>0</v>
      </c>
    </row>
    <row r="79" spans="1:13" ht="24" thickBot="1" x14ac:dyDescent="0.5">
      <c r="C79" s="136"/>
    </row>
    <row r="80" spans="1:13" ht="16.2" thickBot="1" x14ac:dyDescent="0.35">
      <c r="K80" s="332" t="s">
        <v>153</v>
      </c>
      <c r="L80" s="333"/>
    </row>
    <row r="81" spans="1:13" ht="16.2" thickBot="1" x14ac:dyDescent="0.35">
      <c r="B81" s="366">
        <v>5</v>
      </c>
      <c r="C81" s="332" t="s">
        <v>123</v>
      </c>
      <c r="D81" s="356"/>
      <c r="E81" s="333"/>
      <c r="F81" s="243"/>
      <c r="G81" s="338"/>
      <c r="H81" s="338"/>
      <c r="I81" s="338"/>
      <c r="J81" s="244"/>
      <c r="K81" s="163" t="s">
        <v>154</v>
      </c>
      <c r="L81" s="163" t="s">
        <v>155</v>
      </c>
    </row>
    <row r="82" spans="1:13" ht="16.2" thickBot="1" x14ac:dyDescent="0.35">
      <c r="B82" s="367"/>
      <c r="C82" s="332" t="s">
        <v>124</v>
      </c>
      <c r="D82" s="356"/>
      <c r="E82" s="333"/>
      <c r="F82" s="243"/>
      <c r="G82" s="338"/>
      <c r="H82" s="338"/>
      <c r="I82" s="338"/>
      <c r="J82" s="244"/>
      <c r="K82" s="195"/>
      <c r="L82" s="195"/>
    </row>
    <row r="83" spans="1:13" ht="15" thickBot="1" x14ac:dyDescent="0.35"/>
    <row r="84" spans="1:13" ht="15" thickBot="1" x14ac:dyDescent="0.35">
      <c r="C84" s="165" t="s">
        <v>125</v>
      </c>
      <c r="D84" s="166">
        <v>25</v>
      </c>
      <c r="E84" s="311" t="s">
        <v>106</v>
      </c>
      <c r="F84" s="259"/>
      <c r="G84" s="259"/>
      <c r="H84" s="259"/>
      <c r="I84" s="259"/>
      <c r="J84" s="259"/>
      <c r="K84" s="259"/>
      <c r="L84" s="260"/>
    </row>
    <row r="85" spans="1:13" ht="18.600000000000001" thickBot="1" x14ac:dyDescent="0.4">
      <c r="C85" s="357" t="s">
        <v>135</v>
      </c>
      <c r="D85" s="358"/>
      <c r="E85" s="376"/>
      <c r="F85" s="370"/>
      <c r="G85" s="371"/>
      <c r="H85" s="371"/>
      <c r="I85" s="371"/>
      <c r="J85" s="371"/>
      <c r="K85" s="371"/>
      <c r="L85" s="361"/>
    </row>
    <row r="86" spans="1:13" ht="18.600000000000001" thickBot="1" x14ac:dyDescent="0.35">
      <c r="C86" s="223"/>
      <c r="D86" s="223"/>
      <c r="E86" s="223"/>
      <c r="F86" s="372" t="s">
        <v>163</v>
      </c>
      <c r="G86" s="373"/>
      <c r="H86" s="266" t="s">
        <v>170</v>
      </c>
      <c r="I86" s="267"/>
      <c r="J86" s="268"/>
      <c r="K86" s="311" t="s">
        <v>106</v>
      </c>
      <c r="L86" s="260"/>
      <c r="M86" s="9"/>
    </row>
    <row r="87" spans="1:13" ht="15" thickBot="1" x14ac:dyDescent="0.35">
      <c r="K87" s="137" t="s">
        <v>171</v>
      </c>
      <c r="L87" s="137" t="s">
        <v>171</v>
      </c>
    </row>
    <row r="88" spans="1:13" ht="16.2" customHeight="1" thickBot="1" x14ac:dyDescent="0.35">
      <c r="B88" s="362" t="s">
        <v>178</v>
      </c>
      <c r="C88" s="363"/>
      <c r="D88" s="377" t="s">
        <v>177</v>
      </c>
      <c r="E88" s="366" t="s">
        <v>164</v>
      </c>
      <c r="F88" s="231">
        <v>5.7993031358884999E-2</v>
      </c>
      <c r="G88" s="231">
        <v>1.83414634146341E-2</v>
      </c>
      <c r="H88" s="231">
        <v>6.9268292682927004E-3</v>
      </c>
      <c r="I88" s="231">
        <v>1.65017421602787E-2</v>
      </c>
      <c r="J88" s="231">
        <v>5.9999999999999995E-4</v>
      </c>
      <c r="K88" s="232">
        <v>0.04</v>
      </c>
      <c r="L88" s="233">
        <v>2.75E-2</v>
      </c>
    </row>
    <row r="89" spans="1:13" ht="15" customHeight="1" thickBot="1" x14ac:dyDescent="0.35">
      <c r="B89" s="364"/>
      <c r="C89" s="365"/>
      <c r="D89" s="378"/>
      <c r="E89" s="367"/>
      <c r="F89" s="155" t="s">
        <v>165</v>
      </c>
      <c r="G89" s="155" t="s">
        <v>166</v>
      </c>
      <c r="H89" s="155" t="s">
        <v>167</v>
      </c>
      <c r="I89" s="155" t="s">
        <v>168</v>
      </c>
      <c r="J89" s="155" t="s">
        <v>173</v>
      </c>
      <c r="K89" s="137" t="s">
        <v>169</v>
      </c>
      <c r="L89" s="137" t="s">
        <v>172</v>
      </c>
    </row>
    <row r="90" spans="1:13" x14ac:dyDescent="0.3">
      <c r="A90" s="219">
        <v>1</v>
      </c>
      <c r="B90" s="374">
        <v>0</v>
      </c>
      <c r="C90" s="375"/>
      <c r="D90" s="234">
        <v>0</v>
      </c>
      <c r="E90" s="97">
        <f>SUM((B90*D90)*D84)</f>
        <v>0</v>
      </c>
      <c r="F90" s="225">
        <f>SUM(E90*F88)</f>
        <v>0</v>
      </c>
      <c r="G90" s="226">
        <f>SUM(E90*G88)</f>
        <v>0</v>
      </c>
      <c r="H90" s="226">
        <f>SUM(E90*H88)</f>
        <v>0</v>
      </c>
      <c r="I90" s="226">
        <f>SUM(E90*I88)</f>
        <v>0</v>
      </c>
      <c r="J90" s="226">
        <f>SUM(E90*J88)</f>
        <v>0</v>
      </c>
      <c r="K90" s="226">
        <f>SUM(E90*K88)</f>
        <v>0</v>
      </c>
      <c r="L90" s="227">
        <f>SUM(E90*L88)</f>
        <v>0</v>
      </c>
    </row>
    <row r="91" spans="1:13" x14ac:dyDescent="0.3">
      <c r="A91" s="220">
        <v>2</v>
      </c>
      <c r="B91" s="379">
        <v>0</v>
      </c>
      <c r="C91" s="380"/>
      <c r="D91" s="235">
        <v>0</v>
      </c>
      <c r="E91" s="97">
        <f>SUM((B91*D91)*D84)</f>
        <v>0</v>
      </c>
      <c r="F91" s="228">
        <f>SUM(E91*F88)</f>
        <v>0</v>
      </c>
      <c r="G91" s="229">
        <f>SUM(E91*G88)</f>
        <v>0</v>
      </c>
      <c r="H91" s="229">
        <f>SUM(E91*H88)</f>
        <v>0</v>
      </c>
      <c r="I91" s="229">
        <f>SUM(E91*I88)</f>
        <v>0</v>
      </c>
      <c r="J91" s="229">
        <f>SUM(E91*J88)</f>
        <v>0</v>
      </c>
      <c r="K91" s="229">
        <f>SUM(E91*K88)</f>
        <v>0</v>
      </c>
      <c r="L91" s="230">
        <f>SUM(E91*L88)</f>
        <v>0</v>
      </c>
    </row>
    <row r="92" spans="1:13" x14ac:dyDescent="0.3">
      <c r="A92" s="220">
        <v>3</v>
      </c>
      <c r="B92" s="379">
        <v>0</v>
      </c>
      <c r="C92" s="380"/>
      <c r="D92" s="235">
        <v>0</v>
      </c>
      <c r="E92" s="97">
        <f>SUM((B92*D92)*D84)</f>
        <v>0</v>
      </c>
      <c r="F92" s="228">
        <f>SUM(E92*F88)</f>
        <v>0</v>
      </c>
      <c r="G92" s="229">
        <f>SUM(E92*G88)</f>
        <v>0</v>
      </c>
      <c r="H92" s="229">
        <f>SUM(E92*H88)</f>
        <v>0</v>
      </c>
      <c r="I92" s="229">
        <f>SUM(E92*I88)</f>
        <v>0</v>
      </c>
      <c r="J92" s="229">
        <f>SUM(E92*J88)</f>
        <v>0</v>
      </c>
      <c r="K92" s="229">
        <f>SUM(E92*K88)</f>
        <v>0</v>
      </c>
      <c r="L92" s="230">
        <f>SUM(E92*L88)</f>
        <v>0</v>
      </c>
    </row>
    <row r="93" spans="1:13" x14ac:dyDescent="0.3">
      <c r="A93" s="220">
        <v>4</v>
      </c>
      <c r="B93" s="379">
        <v>0</v>
      </c>
      <c r="C93" s="380"/>
      <c r="D93" s="235">
        <v>0</v>
      </c>
      <c r="E93" s="97">
        <f>SUM((B93*D93)*D84)</f>
        <v>0</v>
      </c>
      <c r="F93" s="228">
        <f>SUM(E93*F88)</f>
        <v>0</v>
      </c>
      <c r="G93" s="229">
        <f>SUM(E93*G88)</f>
        <v>0</v>
      </c>
      <c r="H93" s="229">
        <f>SUM(E93*H88)</f>
        <v>0</v>
      </c>
      <c r="I93" s="229">
        <f>SUM(E93*I88)</f>
        <v>0</v>
      </c>
      <c r="J93" s="229">
        <f>SUM(E93*J88)</f>
        <v>0</v>
      </c>
      <c r="K93" s="229">
        <f>SUM(E93*K88)</f>
        <v>0</v>
      </c>
      <c r="L93" s="230">
        <f>SUM(E93*L88)</f>
        <v>0</v>
      </c>
    </row>
    <row r="94" spans="1:13" ht="15" thickBot="1" x14ac:dyDescent="0.35">
      <c r="A94" s="220">
        <v>5</v>
      </c>
      <c r="B94" s="381">
        <v>0</v>
      </c>
      <c r="C94" s="382"/>
      <c r="D94" s="235">
        <v>0</v>
      </c>
      <c r="E94" s="97">
        <f>SUM((B94*D94)*D84)</f>
        <v>0</v>
      </c>
      <c r="F94" s="228">
        <f>SUM(E94*F88)</f>
        <v>0</v>
      </c>
      <c r="G94" s="229">
        <f>SUM(E94*G88)</f>
        <v>0</v>
      </c>
      <c r="H94" s="229">
        <f>SUM(E94*H88)</f>
        <v>0</v>
      </c>
      <c r="I94" s="229">
        <f>SUM(E94*I88)</f>
        <v>0</v>
      </c>
      <c r="J94" s="229">
        <f>SUM(E94*J88)</f>
        <v>0</v>
      </c>
      <c r="K94" s="229">
        <f>SUM(E94*K88)</f>
        <v>0</v>
      </c>
      <c r="L94" s="230">
        <f>SUM(E94*L88)</f>
        <v>0</v>
      </c>
    </row>
    <row r="95" spans="1:13" ht="15" thickBot="1" x14ac:dyDescent="0.35">
      <c r="B95" s="266" t="s">
        <v>174</v>
      </c>
      <c r="C95" s="268"/>
      <c r="D95" s="224">
        <f>SUM(D90:D94)</f>
        <v>0</v>
      </c>
      <c r="E95" s="193">
        <f>SUM(E90:E94)</f>
        <v>0</v>
      </c>
      <c r="F95" s="193">
        <f>SUM(F90:F94)</f>
        <v>0</v>
      </c>
      <c r="G95" s="193">
        <f t="shared" ref="G95" si="7">SUM(G90:G94)</f>
        <v>0</v>
      </c>
      <c r="H95" s="193">
        <f t="shared" ref="H95" si="8">SUM(H90:H94)</f>
        <v>0</v>
      </c>
      <c r="I95" s="193">
        <f>SUM(I90:I94)</f>
        <v>0</v>
      </c>
      <c r="J95" s="193">
        <f>SUM(J90:J94)</f>
        <v>0</v>
      </c>
      <c r="K95" s="193">
        <f>SUM(K90:K94)</f>
        <v>0</v>
      </c>
      <c r="L95" s="193">
        <f>SUM(L90:L94)</f>
        <v>0</v>
      </c>
    </row>
    <row r="96" spans="1:13" ht="15" thickBot="1" x14ac:dyDescent="0.35">
      <c r="B96" s="266" t="s">
        <v>175</v>
      </c>
      <c r="C96" s="267"/>
      <c r="D96" s="368"/>
      <c r="E96" s="369"/>
      <c r="F96" s="193">
        <f>SUM(F95:L95)</f>
        <v>0</v>
      </c>
      <c r="G96" s="9"/>
      <c r="H96" s="9"/>
      <c r="I96" s="9"/>
      <c r="J96" s="9"/>
      <c r="K96" s="9"/>
      <c r="L96" s="9"/>
    </row>
    <row r="97" spans="2:6" ht="15" thickBot="1" x14ac:dyDescent="0.35">
      <c r="B97" s="266" t="s">
        <v>176</v>
      </c>
      <c r="C97" s="267"/>
      <c r="D97" s="267"/>
      <c r="E97" s="268"/>
      <c r="F97" s="193">
        <f>SUM(E95+F96)</f>
        <v>0</v>
      </c>
    </row>
  </sheetData>
  <sheetProtection algorithmName="SHA-512" hashValue="Sn1235Otz3ONuvC+RUDRmOzGqWwrpOokX3oiPIOCfR1qkOY1ejXCKOwbvXQRz/5N+iH5WCPuJxInR4gl2skYpw==" saltValue="mBDfCWUqrHeDXdTlGR0Xjg==" spinCount="100000" sheet="1" objects="1" scenarios="1"/>
  <mergeCells count="115">
    <mergeCell ref="B96:E96"/>
    <mergeCell ref="B97:E97"/>
    <mergeCell ref="B90:C90"/>
    <mergeCell ref="B91:C91"/>
    <mergeCell ref="B92:C92"/>
    <mergeCell ref="B93:C93"/>
    <mergeCell ref="B94:C94"/>
    <mergeCell ref="B95:C95"/>
    <mergeCell ref="C85:E85"/>
    <mergeCell ref="F85:L85"/>
    <mergeCell ref="F86:G86"/>
    <mergeCell ref="H86:J86"/>
    <mergeCell ref="K86:L86"/>
    <mergeCell ref="B88:C89"/>
    <mergeCell ref="D88:D89"/>
    <mergeCell ref="E88:E89"/>
    <mergeCell ref="B81:B82"/>
    <mergeCell ref="C81:E81"/>
    <mergeCell ref="F81:J81"/>
    <mergeCell ref="C82:E82"/>
    <mergeCell ref="F82:J82"/>
    <mergeCell ref="E84:L84"/>
    <mergeCell ref="B74:C74"/>
    <mergeCell ref="B75:C75"/>
    <mergeCell ref="B76:C76"/>
    <mergeCell ref="B77:E77"/>
    <mergeCell ref="B78:E78"/>
    <mergeCell ref="K80:L80"/>
    <mergeCell ref="B69:C70"/>
    <mergeCell ref="D69:D70"/>
    <mergeCell ref="E69:E70"/>
    <mergeCell ref="B71:C71"/>
    <mergeCell ref="B72:C72"/>
    <mergeCell ref="B73:C73"/>
    <mergeCell ref="E65:L65"/>
    <mergeCell ref="C66:E66"/>
    <mergeCell ref="F66:L66"/>
    <mergeCell ref="F67:G67"/>
    <mergeCell ref="H67:J67"/>
    <mergeCell ref="K67:L67"/>
    <mergeCell ref="B58:E58"/>
    <mergeCell ref="B59:E59"/>
    <mergeCell ref="K61:L61"/>
    <mergeCell ref="B62:B63"/>
    <mergeCell ref="C62:E62"/>
    <mergeCell ref="F62:J62"/>
    <mergeCell ref="C63:E63"/>
    <mergeCell ref="F63:J63"/>
    <mergeCell ref="B52:C52"/>
    <mergeCell ref="B53:C53"/>
    <mergeCell ref="B54:C54"/>
    <mergeCell ref="B55:C55"/>
    <mergeCell ref="B56:C56"/>
    <mergeCell ref="B57:C57"/>
    <mergeCell ref="C47:E47"/>
    <mergeCell ref="F47:L47"/>
    <mergeCell ref="F48:G48"/>
    <mergeCell ref="H48:J48"/>
    <mergeCell ref="K48:L48"/>
    <mergeCell ref="B50:C51"/>
    <mergeCell ref="D50:D51"/>
    <mergeCell ref="E50:E51"/>
    <mergeCell ref="B43:B44"/>
    <mergeCell ref="C43:E43"/>
    <mergeCell ref="F43:J43"/>
    <mergeCell ref="C44:E44"/>
    <mergeCell ref="F44:J44"/>
    <mergeCell ref="E46:L46"/>
    <mergeCell ref="B36:C36"/>
    <mergeCell ref="B37:C37"/>
    <mergeCell ref="B38:C38"/>
    <mergeCell ref="B39:E39"/>
    <mergeCell ref="B40:E40"/>
    <mergeCell ref="K42:L42"/>
    <mergeCell ref="B31:C32"/>
    <mergeCell ref="D31:D32"/>
    <mergeCell ref="E31:E32"/>
    <mergeCell ref="B33:C33"/>
    <mergeCell ref="B34:C34"/>
    <mergeCell ref="B35:C35"/>
    <mergeCell ref="E27:L27"/>
    <mergeCell ref="C28:E28"/>
    <mergeCell ref="F28:L28"/>
    <mergeCell ref="F29:G29"/>
    <mergeCell ref="H29:J29"/>
    <mergeCell ref="K29:L29"/>
    <mergeCell ref="K23:L23"/>
    <mergeCell ref="B24:B25"/>
    <mergeCell ref="C24:E24"/>
    <mergeCell ref="F24:J24"/>
    <mergeCell ref="C25:E25"/>
    <mergeCell ref="F25:J25"/>
    <mergeCell ref="B15:C15"/>
    <mergeCell ref="B16:C16"/>
    <mergeCell ref="B17:C17"/>
    <mergeCell ref="B18:C18"/>
    <mergeCell ref="B21:E21"/>
    <mergeCell ref="E8:L8"/>
    <mergeCell ref="F9:L9"/>
    <mergeCell ref="F10:G10"/>
    <mergeCell ref="H10:J10"/>
    <mergeCell ref="B14:C14"/>
    <mergeCell ref="C9:E9"/>
    <mergeCell ref="K10:L10"/>
    <mergeCell ref="D12:D13"/>
    <mergeCell ref="E12:E13"/>
    <mergeCell ref="K4:L4"/>
    <mergeCell ref="C5:E5"/>
    <mergeCell ref="C6:E6"/>
    <mergeCell ref="B12:C13"/>
    <mergeCell ref="F5:J5"/>
    <mergeCell ref="F6:J6"/>
    <mergeCell ref="B5:B6"/>
    <mergeCell ref="B19:C19"/>
    <mergeCell ref="B20:E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7842-8A52-4817-9AD5-A0FAD3F705DB}">
  <dimension ref="A2:M68"/>
  <sheetViews>
    <sheetView tabSelected="1" topLeftCell="A6" workbookViewId="0">
      <selection activeCell="F14" sqref="F14"/>
    </sheetView>
  </sheetViews>
  <sheetFormatPr baseColWidth="10" defaultRowHeight="14.4" x14ac:dyDescent="0.3"/>
  <cols>
    <col min="1" max="1" width="7.5546875" customWidth="1"/>
    <col min="6" max="6" width="11.5546875" customWidth="1"/>
  </cols>
  <sheetData>
    <row r="2" spans="1:13" ht="23.4" x14ac:dyDescent="0.45">
      <c r="C2" s="136" t="s">
        <v>161</v>
      </c>
    </row>
    <row r="3" spans="1:13" ht="24" thickBot="1" x14ac:dyDescent="0.5">
      <c r="C3" s="136"/>
    </row>
    <row r="4" spans="1:13" ht="16.2" thickBot="1" x14ac:dyDescent="0.35">
      <c r="K4" s="332" t="s">
        <v>153</v>
      </c>
      <c r="L4" s="333"/>
    </row>
    <row r="5" spans="1:13" ht="16.2" thickBot="1" x14ac:dyDescent="0.35">
      <c r="C5" s="332" t="s">
        <v>123</v>
      </c>
      <c r="D5" s="356"/>
      <c r="E5" s="333"/>
      <c r="F5" s="243"/>
      <c r="G5" s="338"/>
      <c r="H5" s="338"/>
      <c r="I5" s="338"/>
      <c r="J5" s="244"/>
      <c r="K5" s="163" t="s">
        <v>154</v>
      </c>
      <c r="L5" s="163" t="s">
        <v>155</v>
      </c>
    </row>
    <row r="6" spans="1:13" ht="16.2" thickBot="1" x14ac:dyDescent="0.35">
      <c r="C6" s="332" t="s">
        <v>124</v>
      </c>
      <c r="D6" s="356"/>
      <c r="E6" s="333"/>
      <c r="F6" s="243"/>
      <c r="G6" s="338"/>
      <c r="H6" s="338"/>
      <c r="I6" s="338"/>
      <c r="J6" s="244"/>
      <c r="K6" s="195"/>
      <c r="L6" s="195"/>
    </row>
    <row r="7" spans="1:13" ht="15" thickBot="1" x14ac:dyDescent="0.35"/>
    <row r="8" spans="1:13" ht="15" thickBot="1" x14ac:dyDescent="0.35">
      <c r="C8" s="165" t="s">
        <v>125</v>
      </c>
      <c r="D8" s="166">
        <v>20.5</v>
      </c>
      <c r="E8" s="311" t="s">
        <v>106</v>
      </c>
      <c r="F8" s="259"/>
      <c r="G8" s="259"/>
      <c r="H8" s="259"/>
      <c r="I8" s="259"/>
      <c r="J8" s="260"/>
    </row>
    <row r="9" spans="1:13" ht="18.600000000000001" thickBot="1" x14ac:dyDescent="0.4">
      <c r="C9" s="357" t="s">
        <v>135</v>
      </c>
      <c r="D9" s="358"/>
      <c r="E9" s="376"/>
      <c r="F9" s="370"/>
      <c r="G9" s="371"/>
      <c r="H9" s="371"/>
      <c r="I9" s="371"/>
      <c r="J9" s="361"/>
    </row>
    <row r="10" spans="1:13" ht="18.600000000000001" thickBot="1" x14ac:dyDescent="0.35">
      <c r="C10" s="223"/>
      <c r="D10" s="223"/>
      <c r="E10" s="223"/>
      <c r="F10" s="412" t="s">
        <v>163</v>
      </c>
      <c r="G10" s="413"/>
      <c r="H10" s="414" t="s">
        <v>170</v>
      </c>
      <c r="I10" s="414"/>
      <c r="J10" s="415"/>
      <c r="K10" s="311" t="s">
        <v>106</v>
      </c>
      <c r="L10" s="260"/>
      <c r="M10" s="9"/>
    </row>
    <row r="11" spans="1:13" ht="15" thickBot="1" x14ac:dyDescent="0.35">
      <c r="F11" s="416"/>
      <c r="G11" s="417"/>
      <c r="H11" s="417"/>
      <c r="I11" s="417"/>
      <c r="J11" s="418"/>
      <c r="K11" s="137" t="s">
        <v>171</v>
      </c>
      <c r="L11" s="132" t="s">
        <v>171</v>
      </c>
    </row>
    <row r="12" spans="1:13" ht="16.2" thickBot="1" x14ac:dyDescent="0.35">
      <c r="B12" s="372" t="s">
        <v>162</v>
      </c>
      <c r="C12" s="373"/>
      <c r="D12" s="383" t="s">
        <v>137</v>
      </c>
      <c r="E12" s="407" t="s">
        <v>164</v>
      </c>
      <c r="F12" s="231">
        <v>5.7993031358884999E-2</v>
      </c>
      <c r="G12" s="231">
        <v>1.83414634146341E-2</v>
      </c>
      <c r="H12" s="231">
        <v>6.9268292682927004E-3</v>
      </c>
      <c r="I12" s="231">
        <v>1.65017421602787E-2</v>
      </c>
      <c r="J12" s="409">
        <v>5.9999999999999995E-4</v>
      </c>
      <c r="K12" s="410">
        <v>0.04</v>
      </c>
      <c r="L12" s="411">
        <v>2.75E-2</v>
      </c>
    </row>
    <row r="13" spans="1:13" ht="15" customHeight="1" thickBot="1" x14ac:dyDescent="0.35">
      <c r="B13" s="155" t="s">
        <v>154</v>
      </c>
      <c r="C13" s="155" t="s">
        <v>155</v>
      </c>
      <c r="D13" s="384"/>
      <c r="E13" s="367"/>
      <c r="F13" s="408" t="s">
        <v>165</v>
      </c>
      <c r="G13" s="408" t="s">
        <v>166</v>
      </c>
      <c r="H13" s="408" t="s">
        <v>167</v>
      </c>
      <c r="I13" s="408" t="s">
        <v>168</v>
      </c>
      <c r="J13" s="408" t="s">
        <v>173</v>
      </c>
      <c r="K13" s="396" t="s">
        <v>169</v>
      </c>
      <c r="L13" s="396" t="s">
        <v>172</v>
      </c>
    </row>
    <row r="14" spans="1:13" x14ac:dyDescent="0.3">
      <c r="A14" s="219">
        <v>1</v>
      </c>
      <c r="B14" s="419"/>
      <c r="C14" s="420"/>
      <c r="D14" s="234"/>
      <c r="E14" s="394">
        <f>SUM(D14*D8)</f>
        <v>0</v>
      </c>
      <c r="F14" s="399">
        <f>SUM(E14*$F$12)</f>
        <v>0</v>
      </c>
      <c r="G14" s="400">
        <f>SUM(E14*$G$12)</f>
        <v>0</v>
      </c>
      <c r="H14" s="400">
        <f>SUM(E14*$H$12)</f>
        <v>0</v>
      </c>
      <c r="I14" s="400">
        <f>SUM(E14*$I$12)</f>
        <v>0</v>
      </c>
      <c r="J14" s="400">
        <f>SUM(E14*$J$12)</f>
        <v>0</v>
      </c>
      <c r="K14" s="400">
        <f>SUM(E14*$K$12)</f>
        <v>0</v>
      </c>
      <c r="L14" s="401">
        <f>SUM(E14*$L$12)</f>
        <v>0</v>
      </c>
    </row>
    <row r="15" spans="1:13" x14ac:dyDescent="0.3">
      <c r="A15" s="220">
        <v>2</v>
      </c>
      <c r="B15" s="421"/>
      <c r="C15" s="422"/>
      <c r="D15" s="235"/>
      <c r="E15" s="394">
        <f>SUM(D15*D8)</f>
        <v>0</v>
      </c>
      <c r="F15" s="402">
        <f t="shared" ref="F15:F65" si="0">SUM(E15*$F$12)</f>
        <v>0</v>
      </c>
      <c r="G15" s="398">
        <f t="shared" ref="G15:G65" si="1">SUM(E15*$G$12)</f>
        <v>0</v>
      </c>
      <c r="H15" s="398">
        <f t="shared" ref="H15:H65" si="2">SUM(E15*$H$12)</f>
        <v>0</v>
      </c>
      <c r="I15" s="398">
        <f t="shared" ref="I15:I65" si="3">SUM(E15*$I$12)</f>
        <v>0</v>
      </c>
      <c r="J15" s="398">
        <f t="shared" ref="J15:J65" si="4">SUM(E15*$J$12)</f>
        <v>0</v>
      </c>
      <c r="K15" s="398">
        <f t="shared" ref="K15:K65" si="5">SUM(E15*$K$12)</f>
        <v>0</v>
      </c>
      <c r="L15" s="403">
        <f t="shared" ref="L15:L65" si="6">SUM(E15*$L$12)</f>
        <v>0</v>
      </c>
    </row>
    <row r="16" spans="1:13" x14ac:dyDescent="0.3">
      <c r="A16" s="220">
        <v>3</v>
      </c>
      <c r="B16" s="421"/>
      <c r="C16" s="422"/>
      <c r="D16" s="235"/>
      <c r="E16" s="394">
        <f>SUM(D16*D8)</f>
        <v>0</v>
      </c>
      <c r="F16" s="402">
        <f t="shared" si="0"/>
        <v>0</v>
      </c>
      <c r="G16" s="398">
        <f t="shared" si="1"/>
        <v>0</v>
      </c>
      <c r="H16" s="398">
        <f t="shared" si="2"/>
        <v>0</v>
      </c>
      <c r="I16" s="398">
        <f t="shared" si="3"/>
        <v>0</v>
      </c>
      <c r="J16" s="398">
        <f t="shared" si="4"/>
        <v>0</v>
      </c>
      <c r="K16" s="398">
        <f t="shared" si="5"/>
        <v>0</v>
      </c>
      <c r="L16" s="403">
        <f t="shared" si="6"/>
        <v>0</v>
      </c>
    </row>
    <row r="17" spans="1:12" x14ac:dyDescent="0.3">
      <c r="A17" s="220">
        <v>4</v>
      </c>
      <c r="B17" s="421"/>
      <c r="C17" s="422"/>
      <c r="D17" s="235"/>
      <c r="E17" s="394">
        <f>SUM(D17*D8)</f>
        <v>0</v>
      </c>
      <c r="F17" s="402">
        <f t="shared" si="0"/>
        <v>0</v>
      </c>
      <c r="G17" s="398">
        <f t="shared" si="1"/>
        <v>0</v>
      </c>
      <c r="H17" s="398">
        <f t="shared" si="2"/>
        <v>0</v>
      </c>
      <c r="I17" s="398">
        <f t="shared" si="3"/>
        <v>0</v>
      </c>
      <c r="J17" s="398">
        <f t="shared" si="4"/>
        <v>0</v>
      </c>
      <c r="K17" s="398">
        <f t="shared" si="5"/>
        <v>0</v>
      </c>
      <c r="L17" s="403">
        <f t="shared" si="6"/>
        <v>0</v>
      </c>
    </row>
    <row r="18" spans="1:12" x14ac:dyDescent="0.3">
      <c r="A18" s="220">
        <v>5</v>
      </c>
      <c r="B18" s="421"/>
      <c r="C18" s="422"/>
      <c r="D18" s="235"/>
      <c r="E18" s="394">
        <f>SUM(D18*D8)</f>
        <v>0</v>
      </c>
      <c r="F18" s="402">
        <f t="shared" si="0"/>
        <v>0</v>
      </c>
      <c r="G18" s="398">
        <f t="shared" si="1"/>
        <v>0</v>
      </c>
      <c r="H18" s="398">
        <f t="shared" si="2"/>
        <v>0</v>
      </c>
      <c r="I18" s="398">
        <f t="shared" si="3"/>
        <v>0</v>
      </c>
      <c r="J18" s="398">
        <f t="shared" si="4"/>
        <v>0</v>
      </c>
      <c r="K18" s="398">
        <f t="shared" si="5"/>
        <v>0</v>
      </c>
      <c r="L18" s="403">
        <f t="shared" si="6"/>
        <v>0</v>
      </c>
    </row>
    <row r="19" spans="1:12" x14ac:dyDescent="0.3">
      <c r="A19" s="220">
        <v>6</v>
      </c>
      <c r="B19" s="421"/>
      <c r="C19" s="422"/>
      <c r="D19" s="235"/>
      <c r="E19" s="394">
        <f>SUM(D19*D8)</f>
        <v>0</v>
      </c>
      <c r="F19" s="402">
        <f t="shared" si="0"/>
        <v>0</v>
      </c>
      <c r="G19" s="398">
        <f t="shared" si="1"/>
        <v>0</v>
      </c>
      <c r="H19" s="398">
        <f t="shared" si="2"/>
        <v>0</v>
      </c>
      <c r="I19" s="398">
        <f t="shared" si="3"/>
        <v>0</v>
      </c>
      <c r="J19" s="398">
        <f t="shared" si="4"/>
        <v>0</v>
      </c>
      <c r="K19" s="398">
        <f t="shared" si="5"/>
        <v>0</v>
      </c>
      <c r="L19" s="403">
        <f t="shared" si="6"/>
        <v>0</v>
      </c>
    </row>
    <row r="20" spans="1:12" x14ac:dyDescent="0.3">
      <c r="A20" s="220">
        <v>7</v>
      </c>
      <c r="B20" s="421"/>
      <c r="C20" s="422"/>
      <c r="D20" s="235"/>
      <c r="E20" s="394">
        <f>SUM(D20*D8)</f>
        <v>0</v>
      </c>
      <c r="F20" s="402">
        <f t="shared" si="0"/>
        <v>0</v>
      </c>
      <c r="G20" s="398">
        <f t="shared" si="1"/>
        <v>0</v>
      </c>
      <c r="H20" s="398">
        <f t="shared" si="2"/>
        <v>0</v>
      </c>
      <c r="I20" s="398">
        <f t="shared" si="3"/>
        <v>0</v>
      </c>
      <c r="J20" s="398">
        <f t="shared" si="4"/>
        <v>0</v>
      </c>
      <c r="K20" s="398">
        <f t="shared" si="5"/>
        <v>0</v>
      </c>
      <c r="L20" s="403">
        <f t="shared" si="6"/>
        <v>0</v>
      </c>
    </row>
    <row r="21" spans="1:12" x14ac:dyDescent="0.3">
      <c r="A21" s="220">
        <v>8</v>
      </c>
      <c r="B21" s="421"/>
      <c r="C21" s="422"/>
      <c r="D21" s="235"/>
      <c r="E21" s="394">
        <f>SUM(D21*D8)</f>
        <v>0</v>
      </c>
      <c r="F21" s="402">
        <f t="shared" si="0"/>
        <v>0</v>
      </c>
      <c r="G21" s="398">
        <f t="shared" si="1"/>
        <v>0</v>
      </c>
      <c r="H21" s="398">
        <f t="shared" si="2"/>
        <v>0</v>
      </c>
      <c r="I21" s="398">
        <f t="shared" si="3"/>
        <v>0</v>
      </c>
      <c r="J21" s="398">
        <f t="shared" si="4"/>
        <v>0</v>
      </c>
      <c r="K21" s="398">
        <f t="shared" si="5"/>
        <v>0</v>
      </c>
      <c r="L21" s="403">
        <f t="shared" si="6"/>
        <v>0</v>
      </c>
    </row>
    <row r="22" spans="1:12" x14ac:dyDescent="0.3">
      <c r="A22" s="220">
        <v>9</v>
      </c>
      <c r="B22" s="421"/>
      <c r="C22" s="422"/>
      <c r="D22" s="235"/>
      <c r="E22" s="394">
        <f>SUM(D22*D8)</f>
        <v>0</v>
      </c>
      <c r="F22" s="402">
        <f t="shared" si="0"/>
        <v>0</v>
      </c>
      <c r="G22" s="398">
        <f t="shared" si="1"/>
        <v>0</v>
      </c>
      <c r="H22" s="398">
        <f t="shared" si="2"/>
        <v>0</v>
      </c>
      <c r="I22" s="398">
        <f t="shared" si="3"/>
        <v>0</v>
      </c>
      <c r="J22" s="398">
        <f t="shared" si="4"/>
        <v>0</v>
      </c>
      <c r="K22" s="398">
        <f t="shared" si="5"/>
        <v>0</v>
      </c>
      <c r="L22" s="403">
        <f t="shared" si="6"/>
        <v>0</v>
      </c>
    </row>
    <row r="23" spans="1:12" x14ac:dyDescent="0.3">
      <c r="A23" s="220">
        <v>10</v>
      </c>
      <c r="B23" s="421"/>
      <c r="C23" s="422"/>
      <c r="D23" s="235"/>
      <c r="E23" s="394">
        <f>SUM(D23*D8)</f>
        <v>0</v>
      </c>
      <c r="F23" s="402">
        <f t="shared" si="0"/>
        <v>0</v>
      </c>
      <c r="G23" s="398">
        <f t="shared" si="1"/>
        <v>0</v>
      </c>
      <c r="H23" s="398">
        <f t="shared" si="2"/>
        <v>0</v>
      </c>
      <c r="I23" s="398">
        <f t="shared" si="3"/>
        <v>0</v>
      </c>
      <c r="J23" s="398">
        <f t="shared" si="4"/>
        <v>0</v>
      </c>
      <c r="K23" s="398">
        <f t="shared" si="5"/>
        <v>0</v>
      </c>
      <c r="L23" s="403">
        <f t="shared" si="6"/>
        <v>0</v>
      </c>
    </row>
    <row r="24" spans="1:12" x14ac:dyDescent="0.3">
      <c r="A24" s="220">
        <v>11</v>
      </c>
      <c r="B24" s="421"/>
      <c r="C24" s="422"/>
      <c r="D24" s="235"/>
      <c r="E24" s="394">
        <f>SUM(D24*D8)</f>
        <v>0</v>
      </c>
      <c r="F24" s="402">
        <f t="shared" si="0"/>
        <v>0</v>
      </c>
      <c r="G24" s="398">
        <f t="shared" si="1"/>
        <v>0</v>
      </c>
      <c r="H24" s="398">
        <f t="shared" si="2"/>
        <v>0</v>
      </c>
      <c r="I24" s="398">
        <f t="shared" si="3"/>
        <v>0</v>
      </c>
      <c r="J24" s="398">
        <f t="shared" si="4"/>
        <v>0</v>
      </c>
      <c r="K24" s="398">
        <f t="shared" si="5"/>
        <v>0</v>
      </c>
      <c r="L24" s="403">
        <f t="shared" si="6"/>
        <v>0</v>
      </c>
    </row>
    <row r="25" spans="1:12" x14ac:dyDescent="0.3">
      <c r="A25" s="220">
        <v>12</v>
      </c>
      <c r="B25" s="421"/>
      <c r="C25" s="422"/>
      <c r="D25" s="235"/>
      <c r="E25" s="394">
        <f>SUM(D25*D8)</f>
        <v>0</v>
      </c>
      <c r="F25" s="402">
        <f t="shared" si="0"/>
        <v>0</v>
      </c>
      <c r="G25" s="398">
        <f t="shared" si="1"/>
        <v>0</v>
      </c>
      <c r="H25" s="398">
        <f t="shared" si="2"/>
        <v>0</v>
      </c>
      <c r="I25" s="398">
        <f t="shared" si="3"/>
        <v>0</v>
      </c>
      <c r="J25" s="398">
        <f t="shared" si="4"/>
        <v>0</v>
      </c>
      <c r="K25" s="398">
        <f t="shared" si="5"/>
        <v>0</v>
      </c>
      <c r="L25" s="403">
        <f t="shared" si="6"/>
        <v>0</v>
      </c>
    </row>
    <row r="26" spans="1:12" x14ac:dyDescent="0.3">
      <c r="A26" s="220">
        <v>13</v>
      </c>
      <c r="B26" s="421"/>
      <c r="C26" s="422"/>
      <c r="D26" s="235"/>
      <c r="E26" s="394">
        <f>SUM(D26*D8)</f>
        <v>0</v>
      </c>
      <c r="F26" s="402">
        <f t="shared" si="0"/>
        <v>0</v>
      </c>
      <c r="G26" s="398">
        <f t="shared" si="1"/>
        <v>0</v>
      </c>
      <c r="H26" s="398">
        <f t="shared" si="2"/>
        <v>0</v>
      </c>
      <c r="I26" s="398">
        <f t="shared" si="3"/>
        <v>0</v>
      </c>
      <c r="J26" s="398">
        <f t="shared" si="4"/>
        <v>0</v>
      </c>
      <c r="K26" s="398">
        <f t="shared" si="5"/>
        <v>0</v>
      </c>
      <c r="L26" s="403">
        <f t="shared" si="6"/>
        <v>0</v>
      </c>
    </row>
    <row r="27" spans="1:12" x14ac:dyDescent="0.3">
      <c r="A27" s="220">
        <v>14</v>
      </c>
      <c r="B27" s="421"/>
      <c r="C27" s="422"/>
      <c r="D27" s="235"/>
      <c r="E27" s="394">
        <f>SUM(D27*D8)</f>
        <v>0</v>
      </c>
      <c r="F27" s="402">
        <f t="shared" si="0"/>
        <v>0</v>
      </c>
      <c r="G27" s="398">
        <f t="shared" si="1"/>
        <v>0</v>
      </c>
      <c r="H27" s="398">
        <f t="shared" si="2"/>
        <v>0</v>
      </c>
      <c r="I27" s="398">
        <f t="shared" si="3"/>
        <v>0</v>
      </c>
      <c r="J27" s="398">
        <f t="shared" si="4"/>
        <v>0</v>
      </c>
      <c r="K27" s="398">
        <f t="shared" si="5"/>
        <v>0</v>
      </c>
      <c r="L27" s="403">
        <f t="shared" si="6"/>
        <v>0</v>
      </c>
    </row>
    <row r="28" spans="1:12" x14ac:dyDescent="0.3">
      <c r="A28" s="220">
        <v>15</v>
      </c>
      <c r="B28" s="421"/>
      <c r="C28" s="422"/>
      <c r="D28" s="235"/>
      <c r="E28" s="394">
        <f>SUM(D28*D8)</f>
        <v>0</v>
      </c>
      <c r="F28" s="402">
        <f t="shared" si="0"/>
        <v>0</v>
      </c>
      <c r="G28" s="398">
        <f t="shared" si="1"/>
        <v>0</v>
      </c>
      <c r="H28" s="398">
        <f t="shared" si="2"/>
        <v>0</v>
      </c>
      <c r="I28" s="398">
        <f t="shared" si="3"/>
        <v>0</v>
      </c>
      <c r="J28" s="398">
        <f t="shared" si="4"/>
        <v>0</v>
      </c>
      <c r="K28" s="398">
        <f t="shared" si="5"/>
        <v>0</v>
      </c>
      <c r="L28" s="403">
        <f t="shared" si="6"/>
        <v>0</v>
      </c>
    </row>
    <row r="29" spans="1:12" x14ac:dyDescent="0.3">
      <c r="A29" s="220">
        <v>16</v>
      </c>
      <c r="B29" s="421"/>
      <c r="C29" s="422"/>
      <c r="D29" s="235"/>
      <c r="E29" s="394">
        <f>SUM(D29*D8)</f>
        <v>0</v>
      </c>
      <c r="F29" s="402">
        <f t="shared" si="0"/>
        <v>0</v>
      </c>
      <c r="G29" s="398">
        <f t="shared" si="1"/>
        <v>0</v>
      </c>
      <c r="H29" s="398">
        <f t="shared" si="2"/>
        <v>0</v>
      </c>
      <c r="I29" s="398">
        <f t="shared" si="3"/>
        <v>0</v>
      </c>
      <c r="J29" s="398">
        <f t="shared" si="4"/>
        <v>0</v>
      </c>
      <c r="K29" s="398">
        <f t="shared" si="5"/>
        <v>0</v>
      </c>
      <c r="L29" s="403">
        <f t="shared" si="6"/>
        <v>0</v>
      </c>
    </row>
    <row r="30" spans="1:12" x14ac:dyDescent="0.3">
      <c r="A30" s="220">
        <v>17</v>
      </c>
      <c r="B30" s="421"/>
      <c r="C30" s="422"/>
      <c r="D30" s="235"/>
      <c r="E30" s="394">
        <f>SUM(D30*D8)</f>
        <v>0</v>
      </c>
      <c r="F30" s="402">
        <f t="shared" si="0"/>
        <v>0</v>
      </c>
      <c r="G30" s="398">
        <f t="shared" si="1"/>
        <v>0</v>
      </c>
      <c r="H30" s="398">
        <f t="shared" si="2"/>
        <v>0</v>
      </c>
      <c r="I30" s="398">
        <f t="shared" si="3"/>
        <v>0</v>
      </c>
      <c r="J30" s="398">
        <f t="shared" si="4"/>
        <v>0</v>
      </c>
      <c r="K30" s="398">
        <f t="shared" si="5"/>
        <v>0</v>
      </c>
      <c r="L30" s="403">
        <f t="shared" si="6"/>
        <v>0</v>
      </c>
    </row>
    <row r="31" spans="1:12" x14ac:dyDescent="0.3">
      <c r="A31" s="220">
        <v>18</v>
      </c>
      <c r="B31" s="421"/>
      <c r="C31" s="422"/>
      <c r="D31" s="235"/>
      <c r="E31" s="394">
        <f>SUM(D31*D8)</f>
        <v>0</v>
      </c>
      <c r="F31" s="402">
        <f t="shared" si="0"/>
        <v>0</v>
      </c>
      <c r="G31" s="398">
        <f t="shared" si="1"/>
        <v>0</v>
      </c>
      <c r="H31" s="398">
        <f t="shared" si="2"/>
        <v>0</v>
      </c>
      <c r="I31" s="398">
        <f t="shared" si="3"/>
        <v>0</v>
      </c>
      <c r="J31" s="398">
        <f t="shared" si="4"/>
        <v>0</v>
      </c>
      <c r="K31" s="398">
        <f t="shared" si="5"/>
        <v>0</v>
      </c>
      <c r="L31" s="403">
        <f t="shared" si="6"/>
        <v>0</v>
      </c>
    </row>
    <row r="32" spans="1:12" x14ac:dyDescent="0.3">
      <c r="A32" s="220">
        <v>19</v>
      </c>
      <c r="B32" s="421"/>
      <c r="C32" s="422"/>
      <c r="D32" s="235"/>
      <c r="E32" s="394">
        <f>SUM(D32*D8)</f>
        <v>0</v>
      </c>
      <c r="F32" s="402">
        <f t="shared" si="0"/>
        <v>0</v>
      </c>
      <c r="G32" s="398">
        <f t="shared" si="1"/>
        <v>0</v>
      </c>
      <c r="H32" s="398">
        <f t="shared" si="2"/>
        <v>0</v>
      </c>
      <c r="I32" s="398">
        <f t="shared" si="3"/>
        <v>0</v>
      </c>
      <c r="J32" s="398">
        <f t="shared" si="4"/>
        <v>0</v>
      </c>
      <c r="K32" s="398">
        <f t="shared" si="5"/>
        <v>0</v>
      </c>
      <c r="L32" s="403">
        <f t="shared" si="6"/>
        <v>0</v>
      </c>
    </row>
    <row r="33" spans="1:12" x14ac:dyDescent="0.3">
      <c r="A33" s="220">
        <v>20</v>
      </c>
      <c r="B33" s="421"/>
      <c r="C33" s="422"/>
      <c r="D33" s="235"/>
      <c r="E33" s="394">
        <f>SUM(D33*D8)</f>
        <v>0</v>
      </c>
      <c r="F33" s="402">
        <f t="shared" si="0"/>
        <v>0</v>
      </c>
      <c r="G33" s="398">
        <f t="shared" si="1"/>
        <v>0</v>
      </c>
      <c r="H33" s="398">
        <f t="shared" si="2"/>
        <v>0</v>
      </c>
      <c r="I33" s="398">
        <f t="shared" si="3"/>
        <v>0</v>
      </c>
      <c r="J33" s="398">
        <f t="shared" si="4"/>
        <v>0</v>
      </c>
      <c r="K33" s="398">
        <f t="shared" si="5"/>
        <v>0</v>
      </c>
      <c r="L33" s="403">
        <f t="shared" si="6"/>
        <v>0</v>
      </c>
    </row>
    <row r="34" spans="1:12" x14ac:dyDescent="0.3">
      <c r="A34" s="220">
        <v>21</v>
      </c>
      <c r="B34" s="421"/>
      <c r="C34" s="422"/>
      <c r="D34" s="235"/>
      <c r="E34" s="394">
        <f>SUM(D34*D8)</f>
        <v>0</v>
      </c>
      <c r="F34" s="402">
        <f t="shared" si="0"/>
        <v>0</v>
      </c>
      <c r="G34" s="398">
        <f t="shared" si="1"/>
        <v>0</v>
      </c>
      <c r="H34" s="398">
        <f t="shared" si="2"/>
        <v>0</v>
      </c>
      <c r="I34" s="398">
        <f t="shared" si="3"/>
        <v>0</v>
      </c>
      <c r="J34" s="398">
        <f t="shared" si="4"/>
        <v>0</v>
      </c>
      <c r="K34" s="398">
        <f t="shared" si="5"/>
        <v>0</v>
      </c>
      <c r="L34" s="403">
        <f t="shared" si="6"/>
        <v>0</v>
      </c>
    </row>
    <row r="35" spans="1:12" x14ac:dyDescent="0.3">
      <c r="A35" s="220">
        <v>22</v>
      </c>
      <c r="B35" s="421"/>
      <c r="C35" s="422"/>
      <c r="D35" s="235"/>
      <c r="E35" s="394">
        <f>SUM(D35*D8)</f>
        <v>0</v>
      </c>
      <c r="F35" s="402">
        <f t="shared" si="0"/>
        <v>0</v>
      </c>
      <c r="G35" s="398">
        <f t="shared" si="1"/>
        <v>0</v>
      </c>
      <c r="H35" s="398">
        <f t="shared" si="2"/>
        <v>0</v>
      </c>
      <c r="I35" s="398">
        <f t="shared" si="3"/>
        <v>0</v>
      </c>
      <c r="J35" s="398">
        <f t="shared" si="4"/>
        <v>0</v>
      </c>
      <c r="K35" s="398">
        <f t="shared" si="5"/>
        <v>0</v>
      </c>
      <c r="L35" s="403">
        <f t="shared" si="6"/>
        <v>0</v>
      </c>
    </row>
    <row r="36" spans="1:12" x14ac:dyDescent="0.3">
      <c r="A36" s="220">
        <v>23</v>
      </c>
      <c r="B36" s="421"/>
      <c r="C36" s="422"/>
      <c r="D36" s="235"/>
      <c r="E36" s="394">
        <f>SUM(D36*D8)</f>
        <v>0</v>
      </c>
      <c r="F36" s="402">
        <f t="shared" si="0"/>
        <v>0</v>
      </c>
      <c r="G36" s="398">
        <f t="shared" si="1"/>
        <v>0</v>
      </c>
      <c r="H36" s="398">
        <f t="shared" si="2"/>
        <v>0</v>
      </c>
      <c r="I36" s="398">
        <f t="shared" si="3"/>
        <v>0</v>
      </c>
      <c r="J36" s="398">
        <f t="shared" si="4"/>
        <v>0</v>
      </c>
      <c r="K36" s="398">
        <f t="shared" si="5"/>
        <v>0</v>
      </c>
      <c r="L36" s="403">
        <f t="shared" si="6"/>
        <v>0</v>
      </c>
    </row>
    <row r="37" spans="1:12" x14ac:dyDescent="0.3">
      <c r="A37" s="220">
        <v>24</v>
      </c>
      <c r="B37" s="421"/>
      <c r="C37" s="422"/>
      <c r="D37" s="235"/>
      <c r="E37" s="394">
        <f>SUM(D37*D8)</f>
        <v>0</v>
      </c>
      <c r="F37" s="402">
        <f t="shared" si="0"/>
        <v>0</v>
      </c>
      <c r="G37" s="398">
        <f t="shared" si="1"/>
        <v>0</v>
      </c>
      <c r="H37" s="398">
        <f t="shared" si="2"/>
        <v>0</v>
      </c>
      <c r="I37" s="398">
        <f t="shared" si="3"/>
        <v>0</v>
      </c>
      <c r="J37" s="398">
        <f t="shared" si="4"/>
        <v>0</v>
      </c>
      <c r="K37" s="398">
        <f t="shared" si="5"/>
        <v>0</v>
      </c>
      <c r="L37" s="403">
        <f t="shared" si="6"/>
        <v>0</v>
      </c>
    </row>
    <row r="38" spans="1:12" x14ac:dyDescent="0.3">
      <c r="A38" s="220">
        <v>25</v>
      </c>
      <c r="B38" s="421"/>
      <c r="C38" s="422"/>
      <c r="D38" s="235"/>
      <c r="E38" s="394">
        <f>SUM(D38*D8)</f>
        <v>0</v>
      </c>
      <c r="F38" s="402">
        <f t="shared" si="0"/>
        <v>0</v>
      </c>
      <c r="G38" s="398">
        <f t="shared" si="1"/>
        <v>0</v>
      </c>
      <c r="H38" s="398">
        <f t="shared" si="2"/>
        <v>0</v>
      </c>
      <c r="I38" s="398">
        <f t="shared" si="3"/>
        <v>0</v>
      </c>
      <c r="J38" s="398">
        <f t="shared" si="4"/>
        <v>0</v>
      </c>
      <c r="K38" s="398">
        <f t="shared" si="5"/>
        <v>0</v>
      </c>
      <c r="L38" s="403">
        <f t="shared" si="6"/>
        <v>0</v>
      </c>
    </row>
    <row r="39" spans="1:12" x14ac:dyDescent="0.3">
      <c r="A39" s="220">
        <v>26</v>
      </c>
      <c r="B39" s="421"/>
      <c r="C39" s="422"/>
      <c r="D39" s="235"/>
      <c r="E39" s="394">
        <f>SUM(D39*D8)</f>
        <v>0</v>
      </c>
      <c r="F39" s="402">
        <f t="shared" si="0"/>
        <v>0</v>
      </c>
      <c r="G39" s="398">
        <f t="shared" si="1"/>
        <v>0</v>
      </c>
      <c r="H39" s="398">
        <f t="shared" si="2"/>
        <v>0</v>
      </c>
      <c r="I39" s="398">
        <f t="shared" si="3"/>
        <v>0</v>
      </c>
      <c r="J39" s="398">
        <f t="shared" si="4"/>
        <v>0</v>
      </c>
      <c r="K39" s="398">
        <f t="shared" si="5"/>
        <v>0</v>
      </c>
      <c r="L39" s="403">
        <f t="shared" si="6"/>
        <v>0</v>
      </c>
    </row>
    <row r="40" spans="1:12" x14ac:dyDescent="0.3">
      <c r="A40" s="220">
        <v>27</v>
      </c>
      <c r="B40" s="421"/>
      <c r="C40" s="422"/>
      <c r="D40" s="235"/>
      <c r="E40" s="394">
        <f>SUM(D40*D8)</f>
        <v>0</v>
      </c>
      <c r="F40" s="402">
        <f t="shared" si="0"/>
        <v>0</v>
      </c>
      <c r="G40" s="398">
        <f t="shared" si="1"/>
        <v>0</v>
      </c>
      <c r="H40" s="398">
        <f t="shared" si="2"/>
        <v>0</v>
      </c>
      <c r="I40" s="398">
        <f t="shared" si="3"/>
        <v>0</v>
      </c>
      <c r="J40" s="398">
        <f t="shared" si="4"/>
        <v>0</v>
      </c>
      <c r="K40" s="398">
        <f t="shared" si="5"/>
        <v>0</v>
      </c>
      <c r="L40" s="403">
        <f t="shared" si="6"/>
        <v>0</v>
      </c>
    </row>
    <row r="41" spans="1:12" x14ac:dyDescent="0.3">
      <c r="A41" s="220">
        <v>28</v>
      </c>
      <c r="B41" s="421"/>
      <c r="C41" s="422"/>
      <c r="D41" s="235"/>
      <c r="E41" s="394">
        <f>SUM(D41*D8)</f>
        <v>0</v>
      </c>
      <c r="F41" s="402">
        <f t="shared" si="0"/>
        <v>0</v>
      </c>
      <c r="G41" s="398">
        <f t="shared" si="1"/>
        <v>0</v>
      </c>
      <c r="H41" s="398">
        <f t="shared" si="2"/>
        <v>0</v>
      </c>
      <c r="I41" s="398">
        <f t="shared" si="3"/>
        <v>0</v>
      </c>
      <c r="J41" s="398">
        <f t="shared" si="4"/>
        <v>0</v>
      </c>
      <c r="K41" s="398">
        <f t="shared" si="5"/>
        <v>0</v>
      </c>
      <c r="L41" s="403">
        <f t="shared" si="6"/>
        <v>0</v>
      </c>
    </row>
    <row r="42" spans="1:12" x14ac:dyDescent="0.3">
      <c r="A42" s="220">
        <v>29</v>
      </c>
      <c r="B42" s="421"/>
      <c r="C42" s="422"/>
      <c r="D42" s="235"/>
      <c r="E42" s="394">
        <f>SUM(D42*D8)</f>
        <v>0</v>
      </c>
      <c r="F42" s="402">
        <f t="shared" si="0"/>
        <v>0</v>
      </c>
      <c r="G42" s="398">
        <f t="shared" si="1"/>
        <v>0</v>
      </c>
      <c r="H42" s="398">
        <f t="shared" si="2"/>
        <v>0</v>
      </c>
      <c r="I42" s="398">
        <f t="shared" si="3"/>
        <v>0</v>
      </c>
      <c r="J42" s="398">
        <f t="shared" si="4"/>
        <v>0</v>
      </c>
      <c r="K42" s="398">
        <f t="shared" si="5"/>
        <v>0</v>
      </c>
      <c r="L42" s="403">
        <f t="shared" si="6"/>
        <v>0</v>
      </c>
    </row>
    <row r="43" spans="1:12" x14ac:dyDescent="0.3">
      <c r="A43" s="220">
        <v>30</v>
      </c>
      <c r="B43" s="421"/>
      <c r="C43" s="422"/>
      <c r="D43" s="235"/>
      <c r="E43" s="394">
        <f>SUM(D43*D8)</f>
        <v>0</v>
      </c>
      <c r="F43" s="402">
        <f t="shared" si="0"/>
        <v>0</v>
      </c>
      <c r="G43" s="398">
        <f t="shared" si="1"/>
        <v>0</v>
      </c>
      <c r="H43" s="398">
        <f t="shared" si="2"/>
        <v>0</v>
      </c>
      <c r="I43" s="398">
        <f t="shared" si="3"/>
        <v>0</v>
      </c>
      <c r="J43" s="398">
        <f t="shared" si="4"/>
        <v>0</v>
      </c>
      <c r="K43" s="398">
        <f t="shared" si="5"/>
        <v>0</v>
      </c>
      <c r="L43" s="403">
        <f t="shared" si="6"/>
        <v>0</v>
      </c>
    </row>
    <row r="44" spans="1:12" x14ac:dyDescent="0.3">
      <c r="A44" s="220">
        <v>31</v>
      </c>
      <c r="B44" s="421"/>
      <c r="C44" s="422"/>
      <c r="D44" s="235"/>
      <c r="E44" s="394">
        <f>SUM(D44*D8)</f>
        <v>0</v>
      </c>
      <c r="F44" s="402">
        <f t="shared" si="0"/>
        <v>0</v>
      </c>
      <c r="G44" s="398">
        <f t="shared" si="1"/>
        <v>0</v>
      </c>
      <c r="H44" s="398">
        <f t="shared" si="2"/>
        <v>0</v>
      </c>
      <c r="I44" s="398">
        <f t="shared" si="3"/>
        <v>0</v>
      </c>
      <c r="J44" s="398">
        <f t="shared" si="4"/>
        <v>0</v>
      </c>
      <c r="K44" s="398">
        <f t="shared" si="5"/>
        <v>0</v>
      </c>
      <c r="L44" s="403">
        <f t="shared" si="6"/>
        <v>0</v>
      </c>
    </row>
    <row r="45" spans="1:12" x14ac:dyDescent="0.3">
      <c r="A45" s="220">
        <v>32</v>
      </c>
      <c r="B45" s="421"/>
      <c r="C45" s="422"/>
      <c r="D45" s="235"/>
      <c r="E45" s="394">
        <f>SUM(D45*D8)</f>
        <v>0</v>
      </c>
      <c r="F45" s="402">
        <f t="shared" si="0"/>
        <v>0</v>
      </c>
      <c r="G45" s="398">
        <f t="shared" si="1"/>
        <v>0</v>
      </c>
      <c r="H45" s="398">
        <f t="shared" si="2"/>
        <v>0</v>
      </c>
      <c r="I45" s="398">
        <f t="shared" si="3"/>
        <v>0</v>
      </c>
      <c r="J45" s="398">
        <f t="shared" si="4"/>
        <v>0</v>
      </c>
      <c r="K45" s="398">
        <f t="shared" si="5"/>
        <v>0</v>
      </c>
      <c r="L45" s="403">
        <f t="shared" si="6"/>
        <v>0</v>
      </c>
    </row>
    <row r="46" spans="1:12" x14ac:dyDescent="0.3">
      <c r="A46" s="220">
        <v>33</v>
      </c>
      <c r="B46" s="421"/>
      <c r="C46" s="422"/>
      <c r="D46" s="235"/>
      <c r="E46" s="394">
        <f>SUM(D46*D8)</f>
        <v>0</v>
      </c>
      <c r="F46" s="402">
        <f t="shared" si="0"/>
        <v>0</v>
      </c>
      <c r="G46" s="398">
        <f t="shared" si="1"/>
        <v>0</v>
      </c>
      <c r="H46" s="398">
        <f t="shared" si="2"/>
        <v>0</v>
      </c>
      <c r="I46" s="398">
        <f t="shared" si="3"/>
        <v>0</v>
      </c>
      <c r="J46" s="398">
        <f t="shared" si="4"/>
        <v>0</v>
      </c>
      <c r="K46" s="398">
        <f t="shared" si="5"/>
        <v>0</v>
      </c>
      <c r="L46" s="403">
        <f t="shared" si="6"/>
        <v>0</v>
      </c>
    </row>
    <row r="47" spans="1:12" x14ac:dyDescent="0.3">
      <c r="A47" s="220">
        <v>34</v>
      </c>
      <c r="B47" s="421"/>
      <c r="C47" s="422"/>
      <c r="D47" s="235"/>
      <c r="E47" s="394">
        <f>SUM(D47*D8)</f>
        <v>0</v>
      </c>
      <c r="F47" s="402">
        <f t="shared" si="0"/>
        <v>0</v>
      </c>
      <c r="G47" s="398">
        <f t="shared" si="1"/>
        <v>0</v>
      </c>
      <c r="H47" s="398">
        <f t="shared" si="2"/>
        <v>0</v>
      </c>
      <c r="I47" s="398">
        <f t="shared" si="3"/>
        <v>0</v>
      </c>
      <c r="J47" s="398">
        <f t="shared" si="4"/>
        <v>0</v>
      </c>
      <c r="K47" s="398">
        <f t="shared" si="5"/>
        <v>0</v>
      </c>
      <c r="L47" s="403">
        <f t="shared" si="6"/>
        <v>0</v>
      </c>
    </row>
    <row r="48" spans="1:12" x14ac:dyDescent="0.3">
      <c r="A48" s="220">
        <v>35</v>
      </c>
      <c r="B48" s="421"/>
      <c r="C48" s="422"/>
      <c r="D48" s="235"/>
      <c r="E48" s="394">
        <f>SUM(D48*D8)</f>
        <v>0</v>
      </c>
      <c r="F48" s="402">
        <f t="shared" si="0"/>
        <v>0</v>
      </c>
      <c r="G48" s="398">
        <f t="shared" si="1"/>
        <v>0</v>
      </c>
      <c r="H48" s="398">
        <f t="shared" si="2"/>
        <v>0</v>
      </c>
      <c r="I48" s="398">
        <f t="shared" si="3"/>
        <v>0</v>
      </c>
      <c r="J48" s="398">
        <f t="shared" si="4"/>
        <v>0</v>
      </c>
      <c r="K48" s="398">
        <f t="shared" si="5"/>
        <v>0</v>
      </c>
      <c r="L48" s="403">
        <f t="shared" si="6"/>
        <v>0</v>
      </c>
    </row>
    <row r="49" spans="1:12" x14ac:dyDescent="0.3">
      <c r="A49" s="220">
        <v>36</v>
      </c>
      <c r="B49" s="421"/>
      <c r="C49" s="422"/>
      <c r="D49" s="235"/>
      <c r="E49" s="394">
        <f>SUM(D49*D8)</f>
        <v>0</v>
      </c>
      <c r="F49" s="402">
        <f t="shared" si="0"/>
        <v>0</v>
      </c>
      <c r="G49" s="398">
        <f t="shared" si="1"/>
        <v>0</v>
      </c>
      <c r="H49" s="398">
        <f t="shared" si="2"/>
        <v>0</v>
      </c>
      <c r="I49" s="398">
        <f t="shared" si="3"/>
        <v>0</v>
      </c>
      <c r="J49" s="398">
        <f t="shared" si="4"/>
        <v>0</v>
      </c>
      <c r="K49" s="398">
        <f t="shared" si="5"/>
        <v>0</v>
      </c>
      <c r="L49" s="403">
        <f t="shared" si="6"/>
        <v>0</v>
      </c>
    </row>
    <row r="50" spans="1:12" x14ac:dyDescent="0.3">
      <c r="A50" s="220">
        <v>37</v>
      </c>
      <c r="B50" s="421"/>
      <c r="C50" s="422"/>
      <c r="D50" s="235"/>
      <c r="E50" s="394">
        <f>SUM(D50*D8)</f>
        <v>0</v>
      </c>
      <c r="F50" s="402">
        <f t="shared" si="0"/>
        <v>0</v>
      </c>
      <c r="G50" s="398">
        <f t="shared" si="1"/>
        <v>0</v>
      </c>
      <c r="H50" s="398">
        <f t="shared" si="2"/>
        <v>0</v>
      </c>
      <c r="I50" s="398">
        <f t="shared" si="3"/>
        <v>0</v>
      </c>
      <c r="J50" s="398">
        <f t="shared" si="4"/>
        <v>0</v>
      </c>
      <c r="K50" s="398">
        <f t="shared" si="5"/>
        <v>0</v>
      </c>
      <c r="L50" s="403">
        <f t="shared" si="6"/>
        <v>0</v>
      </c>
    </row>
    <row r="51" spans="1:12" x14ac:dyDescent="0.3">
      <c r="A51" s="220">
        <v>38</v>
      </c>
      <c r="B51" s="421"/>
      <c r="C51" s="422"/>
      <c r="D51" s="235"/>
      <c r="E51" s="394">
        <f>SUM(D51*D8)</f>
        <v>0</v>
      </c>
      <c r="F51" s="402">
        <f t="shared" si="0"/>
        <v>0</v>
      </c>
      <c r="G51" s="398">
        <f t="shared" si="1"/>
        <v>0</v>
      </c>
      <c r="H51" s="398">
        <f t="shared" si="2"/>
        <v>0</v>
      </c>
      <c r="I51" s="398">
        <f t="shared" si="3"/>
        <v>0</v>
      </c>
      <c r="J51" s="398">
        <f t="shared" si="4"/>
        <v>0</v>
      </c>
      <c r="K51" s="398">
        <f t="shared" si="5"/>
        <v>0</v>
      </c>
      <c r="L51" s="403">
        <f t="shared" si="6"/>
        <v>0</v>
      </c>
    </row>
    <row r="52" spans="1:12" x14ac:dyDescent="0.3">
      <c r="A52" s="220">
        <v>39</v>
      </c>
      <c r="B52" s="421"/>
      <c r="C52" s="422"/>
      <c r="D52" s="235"/>
      <c r="E52" s="394">
        <f>SUM(D52*D8)</f>
        <v>0</v>
      </c>
      <c r="F52" s="402">
        <f t="shared" si="0"/>
        <v>0</v>
      </c>
      <c r="G52" s="398">
        <f t="shared" si="1"/>
        <v>0</v>
      </c>
      <c r="H52" s="398">
        <f t="shared" si="2"/>
        <v>0</v>
      </c>
      <c r="I52" s="398">
        <f t="shared" si="3"/>
        <v>0</v>
      </c>
      <c r="J52" s="398">
        <f t="shared" si="4"/>
        <v>0</v>
      </c>
      <c r="K52" s="398">
        <f t="shared" si="5"/>
        <v>0</v>
      </c>
      <c r="L52" s="403">
        <f t="shared" si="6"/>
        <v>0</v>
      </c>
    </row>
    <row r="53" spans="1:12" x14ac:dyDescent="0.3">
      <c r="A53" s="220">
        <v>40</v>
      </c>
      <c r="B53" s="421"/>
      <c r="C53" s="422"/>
      <c r="D53" s="235"/>
      <c r="E53" s="394">
        <f>SUM(D53*D8)</f>
        <v>0</v>
      </c>
      <c r="F53" s="402">
        <f t="shared" si="0"/>
        <v>0</v>
      </c>
      <c r="G53" s="398">
        <f t="shared" si="1"/>
        <v>0</v>
      </c>
      <c r="H53" s="398">
        <f t="shared" si="2"/>
        <v>0</v>
      </c>
      <c r="I53" s="398">
        <f t="shared" si="3"/>
        <v>0</v>
      </c>
      <c r="J53" s="398">
        <f t="shared" si="4"/>
        <v>0</v>
      </c>
      <c r="K53" s="398">
        <f t="shared" si="5"/>
        <v>0</v>
      </c>
      <c r="L53" s="403">
        <f t="shared" si="6"/>
        <v>0</v>
      </c>
    </row>
    <row r="54" spans="1:12" x14ac:dyDescent="0.3">
      <c r="A54" s="220">
        <v>41</v>
      </c>
      <c r="B54" s="421"/>
      <c r="C54" s="422"/>
      <c r="D54" s="235"/>
      <c r="E54" s="394">
        <f>SUM(D54*D8)</f>
        <v>0</v>
      </c>
      <c r="F54" s="402">
        <f t="shared" si="0"/>
        <v>0</v>
      </c>
      <c r="G54" s="398">
        <f t="shared" si="1"/>
        <v>0</v>
      </c>
      <c r="H54" s="398">
        <f t="shared" si="2"/>
        <v>0</v>
      </c>
      <c r="I54" s="398">
        <f t="shared" si="3"/>
        <v>0</v>
      </c>
      <c r="J54" s="398">
        <f t="shared" si="4"/>
        <v>0</v>
      </c>
      <c r="K54" s="398">
        <f t="shared" si="5"/>
        <v>0</v>
      </c>
      <c r="L54" s="403">
        <f t="shared" si="6"/>
        <v>0</v>
      </c>
    </row>
    <row r="55" spans="1:12" x14ac:dyDescent="0.3">
      <c r="A55" s="220">
        <v>42</v>
      </c>
      <c r="B55" s="421"/>
      <c r="C55" s="422"/>
      <c r="D55" s="235"/>
      <c r="E55" s="394">
        <f>SUM(D55*D8)</f>
        <v>0</v>
      </c>
      <c r="F55" s="402">
        <f t="shared" si="0"/>
        <v>0</v>
      </c>
      <c r="G55" s="398">
        <f t="shared" si="1"/>
        <v>0</v>
      </c>
      <c r="H55" s="398">
        <f t="shared" si="2"/>
        <v>0</v>
      </c>
      <c r="I55" s="398">
        <f t="shared" si="3"/>
        <v>0</v>
      </c>
      <c r="J55" s="398">
        <f t="shared" si="4"/>
        <v>0</v>
      </c>
      <c r="K55" s="398">
        <f t="shared" si="5"/>
        <v>0</v>
      </c>
      <c r="L55" s="403">
        <f t="shared" si="6"/>
        <v>0</v>
      </c>
    </row>
    <row r="56" spans="1:12" x14ac:dyDescent="0.3">
      <c r="A56" s="220">
        <v>43</v>
      </c>
      <c r="B56" s="421"/>
      <c r="C56" s="422"/>
      <c r="D56" s="235"/>
      <c r="E56" s="394">
        <f>SUM(D56*D8)</f>
        <v>0</v>
      </c>
      <c r="F56" s="402">
        <f t="shared" si="0"/>
        <v>0</v>
      </c>
      <c r="G56" s="398">
        <f t="shared" si="1"/>
        <v>0</v>
      </c>
      <c r="H56" s="398">
        <f t="shared" si="2"/>
        <v>0</v>
      </c>
      <c r="I56" s="398">
        <f t="shared" si="3"/>
        <v>0</v>
      </c>
      <c r="J56" s="398">
        <f t="shared" si="4"/>
        <v>0</v>
      </c>
      <c r="K56" s="398">
        <f t="shared" si="5"/>
        <v>0</v>
      </c>
      <c r="L56" s="403">
        <f t="shared" si="6"/>
        <v>0</v>
      </c>
    </row>
    <row r="57" spans="1:12" x14ac:dyDescent="0.3">
      <c r="A57" s="220">
        <v>44</v>
      </c>
      <c r="B57" s="421"/>
      <c r="C57" s="422"/>
      <c r="D57" s="235"/>
      <c r="E57" s="394">
        <f>SUM(D57*D8)</f>
        <v>0</v>
      </c>
      <c r="F57" s="402">
        <f t="shared" si="0"/>
        <v>0</v>
      </c>
      <c r="G57" s="398">
        <f t="shared" si="1"/>
        <v>0</v>
      </c>
      <c r="H57" s="398">
        <f t="shared" si="2"/>
        <v>0</v>
      </c>
      <c r="I57" s="398">
        <f t="shared" si="3"/>
        <v>0</v>
      </c>
      <c r="J57" s="398">
        <f t="shared" si="4"/>
        <v>0</v>
      </c>
      <c r="K57" s="398">
        <f t="shared" si="5"/>
        <v>0</v>
      </c>
      <c r="L57" s="403">
        <f t="shared" si="6"/>
        <v>0</v>
      </c>
    </row>
    <row r="58" spans="1:12" x14ac:dyDescent="0.3">
      <c r="A58" s="220">
        <v>45</v>
      </c>
      <c r="B58" s="421"/>
      <c r="C58" s="422"/>
      <c r="D58" s="235"/>
      <c r="E58" s="394">
        <f>SUM(D58*D8)</f>
        <v>0</v>
      </c>
      <c r="F58" s="402">
        <f t="shared" si="0"/>
        <v>0</v>
      </c>
      <c r="G58" s="398">
        <f t="shared" si="1"/>
        <v>0</v>
      </c>
      <c r="H58" s="398">
        <f t="shared" si="2"/>
        <v>0</v>
      </c>
      <c r="I58" s="398">
        <f t="shared" si="3"/>
        <v>0</v>
      </c>
      <c r="J58" s="398">
        <f t="shared" si="4"/>
        <v>0</v>
      </c>
      <c r="K58" s="398">
        <f t="shared" si="5"/>
        <v>0</v>
      </c>
      <c r="L58" s="403">
        <f t="shared" si="6"/>
        <v>0</v>
      </c>
    </row>
    <row r="59" spans="1:12" x14ac:dyDescent="0.3">
      <c r="A59" s="220">
        <v>46</v>
      </c>
      <c r="B59" s="421"/>
      <c r="C59" s="422"/>
      <c r="D59" s="235"/>
      <c r="E59" s="394">
        <f>SUM(D59*D8)</f>
        <v>0</v>
      </c>
      <c r="F59" s="402">
        <f t="shared" si="0"/>
        <v>0</v>
      </c>
      <c r="G59" s="398">
        <f t="shared" si="1"/>
        <v>0</v>
      </c>
      <c r="H59" s="398">
        <f t="shared" si="2"/>
        <v>0</v>
      </c>
      <c r="I59" s="398">
        <f t="shared" si="3"/>
        <v>0</v>
      </c>
      <c r="J59" s="398">
        <f t="shared" si="4"/>
        <v>0</v>
      </c>
      <c r="K59" s="398">
        <f t="shared" si="5"/>
        <v>0</v>
      </c>
      <c r="L59" s="403">
        <f t="shared" si="6"/>
        <v>0</v>
      </c>
    </row>
    <row r="60" spans="1:12" x14ac:dyDescent="0.3">
      <c r="A60" s="220">
        <v>47</v>
      </c>
      <c r="B60" s="421"/>
      <c r="C60" s="422"/>
      <c r="D60" s="235"/>
      <c r="E60" s="394">
        <f>SUM(D60*D8)</f>
        <v>0</v>
      </c>
      <c r="F60" s="402">
        <f t="shared" si="0"/>
        <v>0</v>
      </c>
      <c r="G60" s="398">
        <f t="shared" si="1"/>
        <v>0</v>
      </c>
      <c r="H60" s="398">
        <f t="shared" si="2"/>
        <v>0</v>
      </c>
      <c r="I60" s="398">
        <f t="shared" si="3"/>
        <v>0</v>
      </c>
      <c r="J60" s="398">
        <f t="shared" si="4"/>
        <v>0</v>
      </c>
      <c r="K60" s="398">
        <f t="shared" si="5"/>
        <v>0</v>
      </c>
      <c r="L60" s="403">
        <f t="shared" si="6"/>
        <v>0</v>
      </c>
    </row>
    <row r="61" spans="1:12" x14ac:dyDescent="0.3">
      <c r="A61" s="220">
        <v>48</v>
      </c>
      <c r="B61" s="421"/>
      <c r="C61" s="422"/>
      <c r="D61" s="235"/>
      <c r="E61" s="394">
        <f>SUM(D61*D8)</f>
        <v>0</v>
      </c>
      <c r="F61" s="402">
        <f t="shared" si="0"/>
        <v>0</v>
      </c>
      <c r="G61" s="398">
        <f t="shared" si="1"/>
        <v>0</v>
      </c>
      <c r="H61" s="398">
        <f t="shared" si="2"/>
        <v>0</v>
      </c>
      <c r="I61" s="398">
        <f t="shared" si="3"/>
        <v>0</v>
      </c>
      <c r="J61" s="398">
        <f t="shared" si="4"/>
        <v>0</v>
      </c>
      <c r="K61" s="398">
        <f t="shared" si="5"/>
        <v>0</v>
      </c>
      <c r="L61" s="403">
        <f t="shared" si="6"/>
        <v>0</v>
      </c>
    </row>
    <row r="62" spans="1:12" x14ac:dyDescent="0.3">
      <c r="A62" s="220">
        <v>49</v>
      </c>
      <c r="B62" s="421"/>
      <c r="C62" s="422"/>
      <c r="D62" s="235"/>
      <c r="E62" s="394">
        <f>SUM(D62*D8)</f>
        <v>0</v>
      </c>
      <c r="F62" s="402">
        <f t="shared" si="0"/>
        <v>0</v>
      </c>
      <c r="G62" s="398">
        <f t="shared" si="1"/>
        <v>0</v>
      </c>
      <c r="H62" s="398">
        <f t="shared" si="2"/>
        <v>0</v>
      </c>
      <c r="I62" s="398">
        <f t="shared" si="3"/>
        <v>0</v>
      </c>
      <c r="J62" s="398">
        <f t="shared" si="4"/>
        <v>0</v>
      </c>
      <c r="K62" s="398">
        <f t="shared" si="5"/>
        <v>0</v>
      </c>
      <c r="L62" s="403">
        <f t="shared" si="6"/>
        <v>0</v>
      </c>
    </row>
    <row r="63" spans="1:12" x14ac:dyDescent="0.3">
      <c r="A63" s="220">
        <v>50</v>
      </c>
      <c r="B63" s="421"/>
      <c r="C63" s="422"/>
      <c r="D63" s="235"/>
      <c r="E63" s="394">
        <f>SUM(D63*D8)</f>
        <v>0</v>
      </c>
      <c r="F63" s="402">
        <f t="shared" si="0"/>
        <v>0</v>
      </c>
      <c r="G63" s="398">
        <f t="shared" si="1"/>
        <v>0</v>
      </c>
      <c r="H63" s="398">
        <f t="shared" si="2"/>
        <v>0</v>
      </c>
      <c r="I63" s="398">
        <f t="shared" si="3"/>
        <v>0</v>
      </c>
      <c r="J63" s="398">
        <f t="shared" si="4"/>
        <v>0</v>
      </c>
      <c r="K63" s="398">
        <f t="shared" si="5"/>
        <v>0</v>
      </c>
      <c r="L63" s="403">
        <f t="shared" si="6"/>
        <v>0</v>
      </c>
    </row>
    <row r="64" spans="1:12" x14ac:dyDescent="0.3">
      <c r="A64" s="220">
        <v>51</v>
      </c>
      <c r="B64" s="421"/>
      <c r="C64" s="422"/>
      <c r="D64" s="235"/>
      <c r="E64" s="394">
        <f>SUM(D64*D8)</f>
        <v>0</v>
      </c>
      <c r="F64" s="402">
        <f t="shared" si="0"/>
        <v>0</v>
      </c>
      <c r="G64" s="398">
        <f t="shared" si="1"/>
        <v>0</v>
      </c>
      <c r="H64" s="398">
        <f t="shared" si="2"/>
        <v>0</v>
      </c>
      <c r="I64" s="398">
        <f t="shared" si="3"/>
        <v>0</v>
      </c>
      <c r="J64" s="398">
        <f t="shared" si="4"/>
        <v>0</v>
      </c>
      <c r="K64" s="398">
        <f t="shared" si="5"/>
        <v>0</v>
      </c>
      <c r="L64" s="403">
        <f t="shared" si="6"/>
        <v>0</v>
      </c>
    </row>
    <row r="65" spans="1:12" ht="15" thickBot="1" x14ac:dyDescent="0.35">
      <c r="A65" s="221">
        <v>52</v>
      </c>
      <c r="B65" s="423"/>
      <c r="C65" s="424"/>
      <c r="D65" s="425"/>
      <c r="E65" s="394">
        <f>SUM(D65*D8)</f>
        <v>0</v>
      </c>
      <c r="F65" s="404">
        <f t="shared" si="0"/>
        <v>0</v>
      </c>
      <c r="G65" s="405">
        <f t="shared" si="1"/>
        <v>0</v>
      </c>
      <c r="H65" s="405">
        <f t="shared" si="2"/>
        <v>0</v>
      </c>
      <c r="I65" s="405">
        <f t="shared" si="3"/>
        <v>0</v>
      </c>
      <c r="J65" s="405">
        <f t="shared" si="4"/>
        <v>0</v>
      </c>
      <c r="K65" s="405">
        <f t="shared" si="5"/>
        <v>0</v>
      </c>
      <c r="L65" s="406">
        <f t="shared" si="6"/>
        <v>0</v>
      </c>
    </row>
    <row r="66" spans="1:12" ht="15" thickBot="1" x14ac:dyDescent="0.35">
      <c r="B66" s="266" t="s">
        <v>174</v>
      </c>
      <c r="C66" s="268"/>
      <c r="D66" s="224">
        <f>SUM(D14:D65)</f>
        <v>0</v>
      </c>
      <c r="E66" s="395">
        <f>SUM(E14:E65)</f>
        <v>0</v>
      </c>
      <c r="F66" s="397">
        <f>SUM(F14:F65)</f>
        <v>0</v>
      </c>
      <c r="G66" s="397">
        <f t="shared" ref="G66:L66" si="7">SUM(G14:G65)</f>
        <v>0</v>
      </c>
      <c r="H66" s="397">
        <f t="shared" si="7"/>
        <v>0</v>
      </c>
      <c r="I66" s="397">
        <f t="shared" si="7"/>
        <v>0</v>
      </c>
      <c r="J66" s="397">
        <f t="shared" si="7"/>
        <v>0</v>
      </c>
      <c r="K66" s="397">
        <f t="shared" si="7"/>
        <v>0</v>
      </c>
      <c r="L66" s="397">
        <f t="shared" si="7"/>
        <v>0</v>
      </c>
    </row>
    <row r="67" spans="1:12" ht="15" thickBot="1" x14ac:dyDescent="0.35">
      <c r="B67" s="266" t="s">
        <v>175</v>
      </c>
      <c r="C67" s="267"/>
      <c r="D67" s="368"/>
      <c r="E67" s="369"/>
      <c r="F67" s="193">
        <f>SUM(F66:L66)</f>
        <v>0</v>
      </c>
      <c r="G67" s="9"/>
      <c r="H67" s="9"/>
      <c r="I67" s="9"/>
      <c r="J67" s="9"/>
      <c r="K67" s="9"/>
      <c r="L67" s="9"/>
    </row>
    <row r="68" spans="1:12" ht="15" thickBot="1" x14ac:dyDescent="0.35">
      <c r="B68" s="266" t="s">
        <v>176</v>
      </c>
      <c r="C68" s="267"/>
      <c r="D68" s="267"/>
      <c r="E68" s="268"/>
      <c r="F68" s="193">
        <f>SUM(E66+F67)</f>
        <v>0</v>
      </c>
    </row>
  </sheetData>
  <sheetProtection algorithmName="SHA-512" hashValue="oDHN1y4FJTw61qkcuUtFonTcwGsd5G8W6mAEblr3Mai9ooCEe5/NJnPyK5q15FgRQ3jYig+P2MVY0GcTis1s+Q==" saltValue="Po8mBAjuQEZ4rXveksrmLw==" spinCount="100000" sheet="1" objects="1" scenarios="1"/>
  <mergeCells count="15">
    <mergeCell ref="B66:C66"/>
    <mergeCell ref="B67:E67"/>
    <mergeCell ref="B68:E68"/>
    <mergeCell ref="B12:C12"/>
    <mergeCell ref="D12:D13"/>
    <mergeCell ref="E12:E13"/>
    <mergeCell ref="K10:L10"/>
    <mergeCell ref="K4:L4"/>
    <mergeCell ref="C5:E5"/>
    <mergeCell ref="C6:E6"/>
    <mergeCell ref="C9:E9"/>
    <mergeCell ref="F9:J9"/>
    <mergeCell ref="E8:J8"/>
    <mergeCell ref="F5:J5"/>
    <mergeCell ref="F6:J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FD41-1CAE-4C2B-8D4E-8BE8AB84BC65}">
  <sheetPr>
    <pageSetUpPr fitToPage="1"/>
  </sheetPr>
  <dimension ref="A2:D33"/>
  <sheetViews>
    <sheetView topLeftCell="A10" workbookViewId="0">
      <selection activeCell="D14" sqref="D14"/>
    </sheetView>
  </sheetViews>
  <sheetFormatPr baseColWidth="10" defaultRowHeight="14.4" x14ac:dyDescent="0.3"/>
  <cols>
    <col min="1" max="1" width="44.33203125" customWidth="1"/>
    <col min="3" max="3" width="34.6640625" customWidth="1"/>
    <col min="4" max="4" width="34.88671875" customWidth="1"/>
  </cols>
  <sheetData>
    <row r="2" spans="1:4" x14ac:dyDescent="0.3">
      <c r="A2" s="25" t="s">
        <v>3</v>
      </c>
      <c r="B2" s="23"/>
      <c r="C2" s="24" t="s">
        <v>50</v>
      </c>
      <c r="D2" s="23"/>
    </row>
    <row r="4" spans="1:4" x14ac:dyDescent="0.3">
      <c r="A4" s="9" t="s">
        <v>100</v>
      </c>
      <c r="C4" s="9" t="s">
        <v>0</v>
      </c>
      <c r="D4" s="9" t="s">
        <v>45</v>
      </c>
    </row>
    <row r="6" spans="1:4" x14ac:dyDescent="0.3">
      <c r="A6" t="s">
        <v>4</v>
      </c>
      <c r="C6" t="s">
        <v>4</v>
      </c>
      <c r="D6" t="s">
        <v>46</v>
      </c>
    </row>
    <row r="7" spans="1:4" x14ac:dyDescent="0.3">
      <c r="A7" t="s">
        <v>53</v>
      </c>
      <c r="C7" t="s">
        <v>5</v>
      </c>
      <c r="D7" t="s">
        <v>47</v>
      </c>
    </row>
    <row r="8" spans="1:4" x14ac:dyDescent="0.3">
      <c r="A8" t="s">
        <v>52</v>
      </c>
      <c r="C8" t="s">
        <v>6</v>
      </c>
    </row>
    <row r="9" spans="1:4" x14ac:dyDescent="0.3">
      <c r="A9" t="s">
        <v>67</v>
      </c>
      <c r="C9" t="s">
        <v>7</v>
      </c>
      <c r="D9" s="9" t="s">
        <v>51</v>
      </c>
    </row>
    <row r="10" spans="1:4" x14ac:dyDescent="0.3">
      <c r="A10" t="s">
        <v>68</v>
      </c>
      <c r="C10" t="s">
        <v>8</v>
      </c>
    </row>
    <row r="11" spans="1:4" x14ac:dyDescent="0.3">
      <c r="A11" t="s">
        <v>19</v>
      </c>
      <c r="C11" t="s">
        <v>9</v>
      </c>
      <c r="D11" t="s">
        <v>46</v>
      </c>
    </row>
    <row r="12" spans="1:4" x14ac:dyDescent="0.3">
      <c r="A12" t="s">
        <v>12</v>
      </c>
      <c r="C12" t="s">
        <v>10</v>
      </c>
      <c r="D12" t="s">
        <v>47</v>
      </c>
    </row>
    <row r="13" spans="1:4" x14ac:dyDescent="0.3">
      <c r="A13" t="s">
        <v>13</v>
      </c>
      <c r="C13" t="s">
        <v>26</v>
      </c>
    </row>
    <row r="14" spans="1:4" x14ac:dyDescent="0.3">
      <c r="A14" t="s">
        <v>17</v>
      </c>
      <c r="C14" t="s">
        <v>25</v>
      </c>
      <c r="D14" s="393" t="s">
        <v>142</v>
      </c>
    </row>
    <row r="15" spans="1:4" x14ac:dyDescent="0.3">
      <c r="A15" t="s">
        <v>18</v>
      </c>
      <c r="C15" t="s">
        <v>11</v>
      </c>
    </row>
    <row r="16" spans="1:4" x14ac:dyDescent="0.3">
      <c r="A16" t="s">
        <v>20</v>
      </c>
      <c r="C16" t="s">
        <v>27</v>
      </c>
      <c r="D16" t="s">
        <v>4</v>
      </c>
    </row>
    <row r="17" spans="1:4" x14ac:dyDescent="0.3">
      <c r="A17" t="s">
        <v>21</v>
      </c>
      <c r="C17" t="s">
        <v>72</v>
      </c>
      <c r="D17" t="s">
        <v>141</v>
      </c>
    </row>
    <row r="18" spans="1:4" x14ac:dyDescent="0.3">
      <c r="A18" t="s">
        <v>22</v>
      </c>
      <c r="C18" t="s">
        <v>69</v>
      </c>
      <c r="D18" t="s">
        <v>143</v>
      </c>
    </row>
    <row r="19" spans="1:4" x14ac:dyDescent="0.3">
      <c r="A19" t="s">
        <v>23</v>
      </c>
    </row>
    <row r="20" spans="1:4" x14ac:dyDescent="0.3">
      <c r="A20" t="s">
        <v>70</v>
      </c>
      <c r="C20" s="9" t="s">
        <v>128</v>
      </c>
      <c r="D20" s="9" t="s">
        <v>139</v>
      </c>
    </row>
    <row r="22" spans="1:4" x14ac:dyDescent="0.3">
      <c r="C22" t="s">
        <v>4</v>
      </c>
      <c r="D22" t="s">
        <v>4</v>
      </c>
    </row>
    <row r="23" spans="1:4" x14ac:dyDescent="0.3">
      <c r="A23" s="9" t="s">
        <v>24</v>
      </c>
      <c r="C23" t="s">
        <v>134</v>
      </c>
      <c r="D23" t="s">
        <v>160</v>
      </c>
    </row>
    <row r="24" spans="1:4" x14ac:dyDescent="0.3">
      <c r="C24" t="s">
        <v>129</v>
      </c>
      <c r="D24" t="s">
        <v>140</v>
      </c>
    </row>
    <row r="25" spans="1:4" x14ac:dyDescent="0.3">
      <c r="A25" t="s">
        <v>4</v>
      </c>
      <c r="D25" t="s">
        <v>10</v>
      </c>
    </row>
    <row r="26" spans="1:4" x14ac:dyDescent="0.3">
      <c r="A26" t="s">
        <v>14</v>
      </c>
      <c r="C26" s="9" t="s">
        <v>126</v>
      </c>
      <c r="D26" t="s">
        <v>158</v>
      </c>
    </row>
    <row r="27" spans="1:4" x14ac:dyDescent="0.3">
      <c r="A27" t="s">
        <v>15</v>
      </c>
      <c r="D27" t="s">
        <v>159</v>
      </c>
    </row>
    <row r="28" spans="1:4" x14ac:dyDescent="0.3">
      <c r="A28" t="s">
        <v>16</v>
      </c>
      <c r="C28" t="s">
        <v>4</v>
      </c>
      <c r="D28" t="s">
        <v>26</v>
      </c>
    </row>
    <row r="29" spans="1:4" x14ac:dyDescent="0.3">
      <c r="A29" t="s">
        <v>71</v>
      </c>
      <c r="D29" t="s">
        <v>9</v>
      </c>
    </row>
    <row r="30" spans="1:4" x14ac:dyDescent="0.3">
      <c r="D30" t="s">
        <v>11</v>
      </c>
    </row>
    <row r="31" spans="1:4" x14ac:dyDescent="0.3">
      <c r="D31" t="s">
        <v>69</v>
      </c>
    </row>
    <row r="32" spans="1:4" x14ac:dyDescent="0.3">
      <c r="A32" t="s">
        <v>87</v>
      </c>
    </row>
    <row r="33" spans="1:1" x14ac:dyDescent="0.3">
      <c r="A33" t="s">
        <v>88</v>
      </c>
    </row>
  </sheetData>
  <sheetProtection algorithmName="SHA-512" hashValue="wCOwH6kqxTl9mgUPm0tqoyu7Fgc0d0YqKORrGm7YBPI3n1saDdEutcbEHPI4XHdxKja8luQZ7t+lxRlXdP/hQQ==" saltValue="MYhcjDmCvbgjGkNeWidNhA==" spinCount="100000" sheet="1" objects="1" scenarios="1"/>
  <pageMargins left="0.7" right="0.7" top="0.75" bottom="0.75" header="0.3" footer="0.3"/>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5</vt:i4>
      </vt:variant>
    </vt:vector>
  </HeadingPairs>
  <TitlesOfParts>
    <vt:vector size="16" baseType="lpstr">
      <vt:lpstr>Directives</vt:lpstr>
      <vt:lpstr> Budget - Bilan</vt:lpstr>
      <vt:lpstr>Détails Municipalités</vt:lpstr>
      <vt:lpstr>Détails Organismes</vt:lpstr>
      <vt:lpstr>Calcul déplacements</vt:lpstr>
      <vt:lpstr>Calcul honoraires et dépenses</vt:lpstr>
      <vt:lpstr>Calcul Salaire et charges</vt:lpstr>
      <vt:lpstr>Détails salaires et charges</vt:lpstr>
      <vt:lpstr>Listes référence</vt:lpstr>
      <vt:lpstr>XYZ</vt:lpstr>
      <vt:lpstr>Feuil2</vt:lpstr>
      <vt:lpstr>' Budget - Bilan'!Zone_d_impression</vt:lpstr>
      <vt:lpstr>'Calcul déplacements'!Zone_d_impression</vt:lpstr>
      <vt:lpstr>'Détails Municipalités'!Zone_d_impression</vt:lpstr>
      <vt:lpstr>'Détails Organismes'!Zone_d_impression</vt:lpstr>
      <vt:lpstr>Directives!Zone_d_impression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Marimaud Morin Dupras</dc:creator>
  <cp:keywords/>
  <dc:description/>
  <cp:lastModifiedBy>Marimaud Morin Dupras</cp:lastModifiedBy>
  <cp:revision/>
  <cp:lastPrinted>2025-10-30T15:36:27Z</cp:lastPrinted>
  <dcterms:created xsi:type="dcterms:W3CDTF">2025-09-03T17:21:26Z</dcterms:created>
  <dcterms:modified xsi:type="dcterms:W3CDTF">2025-10-30T20:12:53Z</dcterms:modified>
  <cp:category/>
  <cp:contentStatus/>
</cp:coreProperties>
</file>